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8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</definedNames>
  <calcPr calcId="145621"/>
</workbook>
</file>

<file path=xl/calcChain.xml><?xml version="1.0" encoding="utf-8"?>
<calcChain xmlns="http://schemas.openxmlformats.org/spreadsheetml/2006/main">
  <c r="K36" i="30" l="1"/>
  <c r="L36" i="30"/>
  <c r="F17" i="131"/>
  <c r="G17" i="131"/>
  <c r="E17" i="131"/>
  <c r="D10" i="131"/>
  <c r="E10" i="131"/>
  <c r="F10" i="131"/>
  <c r="G10" i="131"/>
  <c r="C5" i="188"/>
  <c r="C6" i="188"/>
  <c r="C7" i="188"/>
  <c r="C8" i="188"/>
  <c r="C9" i="188"/>
  <c r="C10" i="188"/>
  <c r="C11" i="188"/>
  <c r="C12" i="188"/>
  <c r="C13" i="188"/>
  <c r="C14" i="188"/>
  <c r="C4" i="188"/>
  <c r="B15" i="188"/>
  <c r="G15" i="187"/>
  <c r="H15" i="187"/>
  <c r="I15" i="187"/>
  <c r="F15" i="187"/>
  <c r="G33" i="187"/>
  <c r="H33" i="187"/>
  <c r="I33" i="187"/>
  <c r="H151" i="187"/>
  <c r="G151" i="187"/>
  <c r="F151" i="187"/>
  <c r="H145" i="187"/>
  <c r="G145" i="187"/>
  <c r="F145" i="187"/>
  <c r="G126" i="187"/>
  <c r="H126" i="187"/>
  <c r="I126" i="187"/>
  <c r="F126" i="187"/>
  <c r="I34" i="186"/>
  <c r="J34" i="186"/>
  <c r="K34" i="186"/>
  <c r="L34" i="186"/>
  <c r="C10" i="131" l="1"/>
  <c r="B10" i="131"/>
  <c r="M36" i="30"/>
  <c r="N36" i="30"/>
  <c r="O36" i="30"/>
  <c r="P36" i="30"/>
  <c r="D17" i="131" l="1"/>
  <c r="C17" i="131" l="1"/>
  <c r="I72" i="187"/>
  <c r="H72" i="187"/>
  <c r="G72" i="187"/>
  <c r="F72" i="187"/>
  <c r="F33" i="187"/>
  <c r="C18" i="30" l="1"/>
  <c r="D18" i="30"/>
  <c r="E18" i="30"/>
  <c r="F18" i="30"/>
  <c r="G18" i="30"/>
  <c r="B18" i="30"/>
  <c r="C15" i="188"/>
</calcChain>
</file>

<file path=xl/comments1.xml><?xml version="1.0" encoding="utf-8"?>
<comments xmlns="http://schemas.openxmlformats.org/spreadsheetml/2006/main">
  <authors>
    <author>Zabkar Natasa</author>
  </authors>
  <commentList>
    <comment ref="B17" authorId="0">
      <text>
        <r>
          <rPr>
            <sz val="9"/>
            <color indexed="81"/>
            <rFont val="Tahoma"/>
            <family val="2"/>
            <charset val="238"/>
          </rPr>
          <t>tega podatka ne sumiraš, ker se izdajatelji delnic in obveznic podvajajo</t>
        </r>
      </text>
    </comment>
  </commentList>
</comments>
</file>

<file path=xl/sharedStrings.xml><?xml version="1.0" encoding="utf-8"?>
<sst xmlns="http://schemas.openxmlformats.org/spreadsheetml/2006/main" count="811" uniqueCount="554">
  <si>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</si>
  <si>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</si>
  <si>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</si>
  <si>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</si>
  <si>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</si>
  <si>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</si>
  <si>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</si>
  <si>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</si>
  <si>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</si>
  <si>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</si>
  <si>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</si>
  <si>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</si>
  <si>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</si>
  <si>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</si>
  <si>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</si>
  <si>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</si>
  <si>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</si>
  <si>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</si>
  <si>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</si>
  <si>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</si>
  <si>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</si>
  <si>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</si>
  <si>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</si>
  <si>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</si>
  <si>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</si>
  <si>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</si>
  <si>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</si>
  <si>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</si>
  <si>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</si>
  <si>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</si>
  <si>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</si>
  <si>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</si>
  <si>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</si>
  <si>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</si>
  <si>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</si>
  <si>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</si>
  <si>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</si>
  <si>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</si>
  <si>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</si>
  <si>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</si>
  <si>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</si>
  <si>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</si>
  <si>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</si>
  <si>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</si>
  <si>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</si>
  <si>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</si>
  <si>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</si>
  <si>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</si>
  <si>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</si>
  <si>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</si>
  <si>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</si>
  <si>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</si>
  <si>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</si>
  <si>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</si>
  <si>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</si>
  <si>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</si>
  <si>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Leto 2014</t>
  </si>
  <si>
    <r>
      <t xml:space="preserve">STATISTIKE LJUBLJANSKE BORZE
JANUAR 2014
</t>
    </r>
    <r>
      <rPr>
        <sz val="14"/>
        <rFont val="Arial"/>
        <family val="2"/>
        <charset val="238"/>
      </rPr>
      <t>LJUBLJANA STOCK EXCHANGE STATISTICS
JANUARY 2014</t>
    </r>
  </si>
  <si>
    <r>
      <t xml:space="preserve">VELIKOST TRGA V JANUARJU 2014
</t>
    </r>
    <r>
      <rPr>
        <i/>
        <sz val="10"/>
        <rFont val="Arial"/>
        <family val="2"/>
        <charset val="238"/>
      </rPr>
      <t>MARKET SIZE IN JANUARY 2014</t>
    </r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</si>
  <si>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</si>
  <si>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</si>
  <si>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</si>
  <si>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</si>
  <si>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NAJPROMETNEJŠE DELNICE V JANUARJU 2014
</t>
    </r>
    <r>
      <rPr>
        <i/>
        <sz val="10"/>
        <rFont val="Arial"/>
        <family val="2"/>
        <charset val="238"/>
      </rPr>
      <t>MOST TRADED SHARES IN JANUARY 2014</t>
    </r>
  </si>
  <si>
    <r>
      <t xml:space="preserve">Leto 2014
</t>
    </r>
    <r>
      <rPr>
        <sz val="10"/>
        <color indexed="9"/>
        <rFont val="Arial"/>
        <family val="2"/>
        <charset val="238"/>
      </rPr>
      <t>Year 2014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</si>
  <si>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</si>
  <si>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</si>
  <si>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</si>
  <si>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</si>
  <si>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</si>
  <si>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</si>
  <si>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</si>
  <si>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</si>
  <si>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</si>
  <si>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</si>
  <si>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</si>
  <si>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</si>
  <si>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</si>
  <si>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</si>
  <si>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</si>
  <si>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</si>
  <si>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</si>
  <si>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</si>
  <si>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</si>
  <si>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NAJPROMETNEJŠI DOLŽNIŠKI VP V JANUARJU 2014
</t>
    </r>
    <r>
      <rPr>
        <i/>
        <sz val="10"/>
        <rFont val="Arial"/>
        <family val="2"/>
        <charset val="238"/>
      </rPr>
      <t>MOST TRADED DEBT SECURITIES IN JANUARY 2014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</si>
  <si>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</si>
  <si>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</si>
  <si>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</si>
  <si>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</si>
  <si>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</si>
  <si>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</si>
  <si>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</si>
  <si>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BORZNI PROMET PO SEGMENTIH V LETU 2014
</t>
    </r>
    <r>
      <rPr>
        <i/>
        <sz val="10"/>
        <rFont val="Arial"/>
        <family val="2"/>
        <charset val="238"/>
      </rPr>
      <t>TURNOVER BY TYPE OF SECURITIES IN 2014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</si>
  <si>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</si>
  <si>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</si>
  <si>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</si>
  <si>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DELNICE Z NAJVEČJO TRŽNO KAPITALIZACIJO NA DAN 31. 1. 2014
</t>
    </r>
    <r>
      <rPr>
        <i/>
        <sz val="10"/>
        <rFont val="Arial"/>
        <family val="2"/>
        <charset val="238"/>
      </rPr>
      <t>SHARES WITH THE HIGHEST MARKET CAPITALISATION AS AT 31 JANUARY 2014</t>
    </r>
  </si>
  <si>
    <r>
      <t xml:space="preserve">TRŽNA KAPITALIZACIJA PO SEGMENTIH V LETU 2014
</t>
    </r>
    <r>
      <rPr>
        <i/>
        <sz val="10"/>
        <rFont val="Arial"/>
        <family val="2"/>
        <charset val="238"/>
      </rPr>
      <t>MARKET CAPITALISATION BY TYPE OF SECURITIES IN 2014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</si>
  <si>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</si>
  <si>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</si>
  <si>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</si>
  <si>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</si>
  <si>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</si>
  <si>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PROMET BORZNIH ČLANOV
</t>
    </r>
    <r>
      <rPr>
        <sz val="14"/>
        <rFont val="Arial"/>
        <family val="2"/>
        <charset val="238"/>
      </rPr>
      <t>TURNOVER BY LJSE EXCHANGE MEMBERS</t>
    </r>
  </si>
  <si>
    <r>
      <t xml:space="preserve">SPREMEMBE PRI VREDNOSTNIH PAPIRJIH
</t>
    </r>
    <r>
      <rPr>
        <sz val="14"/>
        <rFont val="Arial"/>
        <family val="2"/>
        <charset val="238"/>
      </rPr>
      <t>CHANGES IN SECURITIES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</si>
  <si>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</si>
  <si>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</si>
  <si>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</si>
  <si>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</si>
  <si>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</si>
  <si>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</si>
  <si>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izdajateljev
</t>
    </r>
    <r>
      <rPr>
        <sz val="10"/>
        <color indexed="9"/>
        <rFont val="Arial"/>
        <family val="2"/>
        <charset val="238"/>
      </rPr>
      <t>Number of Issuers</t>
    </r>
  </si>
  <si>
    <r>
      <t xml:space="preserve">Število izdaj
</t>
    </r>
    <r>
      <rPr>
        <sz val="10"/>
        <color indexed="9"/>
        <rFont val="Arial"/>
        <family val="2"/>
        <charset val="238"/>
      </rPr>
      <t>Number of issues</t>
    </r>
  </si>
  <si>
    <r>
      <t xml:space="preserve">Tržna kapitalizacija       (v mio EUR)
</t>
    </r>
    <r>
      <rPr>
        <sz val="10"/>
        <color indexed="9"/>
        <rFont val="Arial"/>
        <family val="2"/>
        <charset val="238"/>
      </rPr>
      <t>Market capitalisation 
(in EURm)</t>
    </r>
  </si>
  <si>
    <r>
      <t xml:space="preserve">Borzni promet      (v EUR)
</t>
    </r>
    <r>
      <rPr>
        <sz val="10"/>
        <color indexed="9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</si>
  <si>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</si>
  <si>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</si>
  <si>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</si>
  <si>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</si>
  <si>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</si>
  <si>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</si>
  <si>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</si>
  <si>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</si>
  <si>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</si>
  <si>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</si>
  <si>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</si>
  <si>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</si>
  <si>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</si>
  <si>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</si>
  <si>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</si>
  <si>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</si>
  <si>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PROMET 000 EUR/TURNOVER IN 000 EUR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</si>
  <si>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</si>
  <si>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</si>
  <si>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</si>
  <si>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</si>
  <si>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</si>
  <si>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</si>
  <si>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</si>
  <si>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</si>
  <si>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</si>
  <si>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</si>
  <si>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</si>
  <si>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</si>
  <si>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</si>
  <si>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</si>
  <si>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</si>
  <si>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</si>
  <si>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</si>
  <si>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</si>
  <si>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</si>
  <si>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</si>
  <si>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</si>
  <si>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</si>
  <si>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</si>
  <si>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</si>
  <si>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</si>
  <si>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</si>
  <si>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</si>
  <si>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</si>
  <si>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</si>
  <si>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Trg delnic - Prva kotacija</t>
  </si>
  <si>
    <t>TELEKOM SLOVENIJE</t>
  </si>
  <si>
    <t>POZAVAROVALNICA SAVA</t>
  </si>
  <si>
    <t>ZAVAROVALNICA TRIGLAV</t>
  </si>
  <si>
    <t>LETRIKA</t>
  </si>
  <si>
    <t>Trg delnic - Standardna kotacija</t>
  </si>
  <si>
    <t>HELIOS</t>
  </si>
  <si>
    <t>Trg delnic - Vstopna kotacija</t>
  </si>
  <si>
    <t>CINKARNA CELJE</t>
  </si>
  <si>
    <t>NLB 18. IZDAJA</t>
  </si>
  <si>
    <t>Trg obveznic</t>
  </si>
  <si>
    <t>REPUBLIKA SLOVENIJA 53. IZDAJA</t>
  </si>
  <si>
    <t>ZAVAROVALNICA TRIGLAV 2. IZDAJA</t>
  </si>
  <si>
    <t>KRKG</t>
  </si>
  <si>
    <t>SI0031102120</t>
  </si>
  <si>
    <t>TLSG</t>
  </si>
  <si>
    <t>SI0031104290</t>
  </si>
  <si>
    <t>POSR</t>
  </si>
  <si>
    <t>SI0021110513</t>
  </si>
  <si>
    <t>PETG</t>
  </si>
  <si>
    <t>SI0031102153</t>
  </si>
  <si>
    <t>ZVTG</t>
  </si>
  <si>
    <t>SI0021111651</t>
  </si>
  <si>
    <t>MELR</t>
  </si>
  <si>
    <t>SI0031100082</t>
  </si>
  <si>
    <t>LKPG</t>
  </si>
  <si>
    <t>SI0031101346</t>
  </si>
  <si>
    <t>GRVG</t>
  </si>
  <si>
    <t>SI0031104076</t>
  </si>
  <si>
    <t>INTEREUROPA</t>
  </si>
  <si>
    <t>IEKG</t>
  </si>
  <si>
    <t>SI0031100090</t>
  </si>
  <si>
    <t>IALG</t>
  </si>
  <si>
    <t>SI0031107046</t>
  </si>
  <si>
    <t>AERODROM LJUBLJANA</t>
  </si>
  <si>
    <t>AELG</t>
  </si>
  <si>
    <t>SI0031103276</t>
  </si>
  <si>
    <t>ŽITO</t>
  </si>
  <si>
    <t>ZTOG</t>
  </si>
  <si>
    <t>SI0031108440</t>
  </si>
  <si>
    <t>SALUS</t>
  </si>
  <si>
    <t>SALR</t>
  </si>
  <si>
    <t>SI0031110453</t>
  </si>
  <si>
    <t>PIVOVARNA LAŠKO</t>
  </si>
  <si>
    <t>PILR</t>
  </si>
  <si>
    <t>SI0031107418</t>
  </si>
  <si>
    <t>SAVA</t>
  </si>
  <si>
    <t>SI0031108457</t>
  </si>
  <si>
    <t>TERME ČATEŽ</t>
  </si>
  <si>
    <t>TCRG</t>
  </si>
  <si>
    <t>SI0031100637</t>
  </si>
  <si>
    <t>UNIOR</t>
  </si>
  <si>
    <t>UKIG</t>
  </si>
  <si>
    <t>SI0031108994</t>
  </si>
  <si>
    <t>NIKA</t>
  </si>
  <si>
    <t>NIKN</t>
  </si>
  <si>
    <t>SI0031100793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</si>
  <si>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</si>
  <si>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</si>
  <si>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</si>
  <si>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</si>
  <si>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</si>
  <si>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</si>
  <si>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</si>
  <si>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</si>
  <si>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</si>
  <si>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</si>
  <si>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</si>
  <si>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</si>
  <si>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HDOG</t>
  </si>
  <si>
    <t>SI0031101148</t>
  </si>
  <si>
    <t>CICG</t>
  </si>
  <si>
    <t>SI0031103805</t>
  </si>
  <si>
    <t>KD</t>
  </si>
  <si>
    <t>SKDR</t>
  </si>
  <si>
    <t>SI0031110164</t>
  </si>
  <si>
    <t>ALPETOUR POTOVALNA AGENCIJA</t>
  </si>
  <si>
    <t>APAG</t>
  </si>
  <si>
    <t>SI0031109893</t>
  </si>
  <si>
    <t>MELAMIN</t>
  </si>
  <si>
    <t>MKOG</t>
  </si>
  <si>
    <t>SI0031101304</t>
  </si>
  <si>
    <t>GRAND HOTEL UNION</t>
  </si>
  <si>
    <t>GHUG</t>
  </si>
  <si>
    <t>SI0031108655</t>
  </si>
  <si>
    <t>MODRA LINIJA HOLDING</t>
  </si>
  <si>
    <t>MLHR</t>
  </si>
  <si>
    <t>SI0021110588</t>
  </si>
  <si>
    <t>GEA</t>
  </si>
  <si>
    <t>GSBG</t>
  </si>
  <si>
    <t>SI0031101296</t>
  </si>
  <si>
    <t>KD GROUP</t>
  </si>
  <si>
    <t>KDHR</t>
  </si>
  <si>
    <t>SI0031110461</t>
  </si>
  <si>
    <t>TRDNJAVA I HOLDING</t>
  </si>
  <si>
    <t>TR1R</t>
  </si>
  <si>
    <t>SI0021112204</t>
  </si>
  <si>
    <t>DATALAB TEHNOLOGIJE</t>
  </si>
  <si>
    <t>DATR</t>
  </si>
  <si>
    <t>SI0031114513</t>
  </si>
  <si>
    <t>HRAM HOLDING</t>
  </si>
  <si>
    <t>ST1R</t>
  </si>
  <si>
    <t>SI0021112105</t>
  </si>
  <si>
    <t>ALTA SKUPINA</t>
  </si>
  <si>
    <t>SMPR</t>
  </si>
  <si>
    <t>SI0021115223</t>
  </si>
  <si>
    <t>M1</t>
  </si>
  <si>
    <t>MR1R</t>
  </si>
  <si>
    <t>SI0021113111</t>
  </si>
  <si>
    <t>KS NALOŽBE</t>
  </si>
  <si>
    <t>KSFR</t>
  </si>
  <si>
    <t>SI0021113855</t>
  </si>
  <si>
    <t>TEKSTINA</t>
  </si>
  <si>
    <t>TEAG</t>
  </si>
  <si>
    <t>SI0031102211</t>
  </si>
  <si>
    <t>CETIS</t>
  </si>
  <si>
    <t>CETG</t>
  </si>
  <si>
    <t>SI0031100843</t>
  </si>
  <si>
    <t>INLES</t>
  </si>
  <si>
    <t>IHPG</t>
  </si>
  <si>
    <t>SI0031107459</t>
  </si>
  <si>
    <t>VELANA</t>
  </si>
  <si>
    <t>VLJG</t>
  </si>
  <si>
    <t>SI0031100694</t>
  </si>
  <si>
    <t>JAVOR PIVKA</t>
  </si>
  <si>
    <t>JPIG</t>
  </si>
  <si>
    <t>SI0031109109</t>
  </si>
  <si>
    <t>SIVENT</t>
  </si>
  <si>
    <t>SING</t>
  </si>
  <si>
    <t>SI0021111396</t>
  </si>
  <si>
    <t>NFD HOLDING</t>
  </si>
  <si>
    <t>NF2R</t>
  </si>
  <si>
    <t>SI0021112006</t>
  </si>
  <si>
    <t>AG</t>
  </si>
  <si>
    <t>AGOG</t>
  </si>
  <si>
    <t>SI0031110743</t>
  </si>
  <si>
    <t>INTERTRADE ITA</t>
  </si>
  <si>
    <t>INRG</t>
  </si>
  <si>
    <t>SI0031103334</t>
  </si>
  <si>
    <t>MAKSIMA HOLDING</t>
  </si>
  <si>
    <t>MAHR</t>
  </si>
  <si>
    <t>SI0021111511</t>
  </si>
  <si>
    <t>NAMA</t>
  </si>
  <si>
    <t>NALN</t>
  </si>
  <si>
    <t>SI0031102690</t>
  </si>
  <si>
    <t>PLAMA PUR</t>
  </si>
  <si>
    <t>POPG</t>
  </si>
  <si>
    <t>SI0031108226</t>
  </si>
  <si>
    <t>PRVA GROUP</t>
  </si>
  <si>
    <t>PPDT</t>
  </si>
  <si>
    <t>SI0021200884</t>
  </si>
  <si>
    <t>TERME DOBRNA</t>
  </si>
  <si>
    <t>ZDDG</t>
  </si>
  <si>
    <t>SI0031105396</t>
  </si>
  <si>
    <t>TRIGLAV NALOŽBE</t>
  </si>
  <si>
    <t>TRSG</t>
  </si>
  <si>
    <t>SI0021112238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</si>
  <si>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</si>
  <si>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</si>
  <si>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</si>
  <si>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</si>
  <si>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</si>
  <si>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</si>
  <si>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</si>
  <si>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</si>
  <si>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NLB18</t>
  </si>
  <si>
    <t>SI0022102444</t>
  </si>
  <si>
    <t>RS53</t>
  </si>
  <si>
    <t>SI0002101960</t>
  </si>
  <si>
    <t>ZT02</t>
  </si>
  <si>
    <t>SI0022103038</t>
  </si>
  <si>
    <t>NLB 19. IZDAJA</t>
  </si>
  <si>
    <t>NLB19</t>
  </si>
  <si>
    <t>SI0022102493</t>
  </si>
  <si>
    <t>SOS2E</t>
  </si>
  <si>
    <t>SI0002100558</t>
  </si>
  <si>
    <t>REPUBLIKA SLOVENIJA 70. IZDAJA</t>
  </si>
  <si>
    <t>RS70</t>
  </si>
  <si>
    <t>SI0002103164</t>
  </si>
  <si>
    <t>REPUBLIKA SLOVENIJA 66. IZDAJA</t>
  </si>
  <si>
    <t>RS66</t>
  </si>
  <si>
    <t>SI0002102984</t>
  </si>
  <si>
    <t>REPUBLIKA SLOVENIJA 59. IZDAJA</t>
  </si>
  <si>
    <t>RS59</t>
  </si>
  <si>
    <t>SI0002102349</t>
  </si>
  <si>
    <t>AG 1. IZDAJA</t>
  </si>
  <si>
    <t>AGO1</t>
  </si>
  <si>
    <t>SI0032103150</t>
  </si>
  <si>
    <t>PETROL 3. IZDAJA</t>
  </si>
  <si>
    <t>PET3</t>
  </si>
  <si>
    <t>SI0032103291</t>
  </si>
  <si>
    <t>PETROL 2. IZDAJA</t>
  </si>
  <si>
    <t>PET2</t>
  </si>
  <si>
    <t>SI0032103259</t>
  </si>
  <si>
    <t>PETROL 1. IZDAJA</t>
  </si>
  <si>
    <t>PET1</t>
  </si>
  <si>
    <t>SI0032102947</t>
  </si>
  <si>
    <t>REPUBLIKA SLOVENIJA 62. IZDAJA</t>
  </si>
  <si>
    <t>RS62</t>
  </si>
  <si>
    <t>SI0002102570</t>
  </si>
  <si>
    <t>RS21</t>
  </si>
  <si>
    <t>SI0002101341</t>
  </si>
  <si>
    <t>TUŠMOBIL 1. IZDAJA</t>
  </si>
  <si>
    <t>TUS01</t>
  </si>
  <si>
    <t>SI0032103341</t>
  </si>
  <si>
    <t>BANKA CELJE 16. IZDAJA</t>
  </si>
  <si>
    <t>BCE16</t>
  </si>
  <si>
    <t>SI0022103285</t>
  </si>
  <si>
    <t>PROBANKA 10. IZDAJA</t>
  </si>
  <si>
    <t>PRB10</t>
  </si>
  <si>
    <t>SI0022102840</t>
  </si>
  <si>
    <t>BANKA CELJE 15. IZDAJA</t>
  </si>
  <si>
    <t>BCE15</t>
  </si>
  <si>
    <t>SI0022103186</t>
  </si>
  <si>
    <t>SAVA 3. IZDAJA</t>
  </si>
  <si>
    <t>SA03</t>
  </si>
  <si>
    <t>SI0032103358</t>
  </si>
  <si>
    <t>BANKA CELJE 13. IZDAJA</t>
  </si>
  <si>
    <t>BCE13</t>
  </si>
  <si>
    <t>SI0022103095</t>
  </si>
  <si>
    <t>DARS 1. IZDAJA</t>
  </si>
  <si>
    <t>DRS1</t>
  </si>
  <si>
    <t>SI0032102244</t>
  </si>
  <si>
    <t>DELO PRODAJA 1. IZDAJA</t>
  </si>
  <si>
    <t>DPR1</t>
  </si>
  <si>
    <t>SI0032102863</t>
  </si>
  <si>
    <t>REPUBLIKA SLOVENIJA 67. IZDAJA</t>
  </si>
  <si>
    <t>RS67</t>
  </si>
  <si>
    <t>SI0002103057</t>
  </si>
  <si>
    <t>REPUBLIKA SLOVENIJA 38. IZDAJA</t>
  </si>
  <si>
    <t>RS38</t>
  </si>
  <si>
    <t>SI0002101671</t>
  </si>
  <si>
    <t>REPUBLIKA SLOVENIJA 49. IZDAJA</t>
  </si>
  <si>
    <t>RS49</t>
  </si>
  <si>
    <t>SI0002101887</t>
  </si>
  <si>
    <t>KD HOLDING 2. IZDAJA</t>
  </si>
  <si>
    <t>KDH2</t>
  </si>
  <si>
    <t>SI0032102517</t>
  </si>
  <si>
    <t>ABANKA VIPA 14. IZDAJA</t>
  </si>
  <si>
    <t>AB14</t>
  </si>
  <si>
    <t>SI0022103178</t>
  </si>
  <si>
    <t>BANKA CELJE 10. IZDAJA</t>
  </si>
  <si>
    <t>BCE10</t>
  </si>
  <si>
    <t>SI0022102709</t>
  </si>
  <si>
    <t>BANKA CELJE 11. IZDAJA</t>
  </si>
  <si>
    <t>BCE11</t>
  </si>
  <si>
    <t>SI0022102782</t>
  </si>
  <si>
    <t>BANKA CELJE 12. IZDAJA</t>
  </si>
  <si>
    <t>BCE12</t>
  </si>
  <si>
    <t>SI0022102998</t>
  </si>
  <si>
    <t>BANKA CELJE 14. IZDAJA</t>
  </si>
  <si>
    <t>BCE14</t>
  </si>
  <si>
    <t>SI0022103129</t>
  </si>
  <si>
    <t>CIMOS 2. IZDAJA</t>
  </si>
  <si>
    <t>CIM2</t>
  </si>
  <si>
    <t>SI0032103234</t>
  </si>
  <si>
    <t>DARS 2. IZDAJA</t>
  </si>
  <si>
    <t>DRS2</t>
  </si>
  <si>
    <t>SI0032102418</t>
  </si>
  <si>
    <t>DARS 3. IZDAJA</t>
  </si>
  <si>
    <t>DRS3</t>
  </si>
  <si>
    <t>SI0032102509</t>
  </si>
  <si>
    <t>DEOS 1. IZDAJA</t>
  </si>
  <si>
    <t>DEO1</t>
  </si>
  <si>
    <t>SI0032102350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</si>
  <si>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</si>
  <si>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</si>
  <si>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</si>
  <si>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</si>
  <si>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</si>
  <si>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</si>
  <si>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</si>
  <si>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</si>
  <si>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</si>
  <si>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FACTOR BANKA 11. IZDAJA</t>
  </si>
  <si>
    <t>FB11</t>
  </si>
  <si>
    <t>SI0022102451</t>
  </si>
  <si>
    <t>KB1909 3. IZDAJA</t>
  </si>
  <si>
    <t>KBG3</t>
  </si>
  <si>
    <t>SI0042103190</t>
  </si>
  <si>
    <t>KD 1. IZDAJA</t>
  </si>
  <si>
    <t>SKD1</t>
  </si>
  <si>
    <t>SI0032103135</t>
  </si>
  <si>
    <t>KD HOLDING 1. IZDAJA</t>
  </si>
  <si>
    <t>KDH1</t>
  </si>
  <si>
    <t>SI0032102434</t>
  </si>
  <si>
    <t>KS NALOŽBE 1. IZDAJA</t>
  </si>
  <si>
    <t>KSF1</t>
  </si>
  <si>
    <t>SI0022103210</t>
  </si>
  <si>
    <t>REPUBLIKA SLOVENIJA 33. IZDAJA</t>
  </si>
  <si>
    <t>RS33</t>
  </si>
  <si>
    <t>SI0002101648</t>
  </si>
  <si>
    <t>RS57</t>
  </si>
  <si>
    <t>SI0002102141</t>
  </si>
  <si>
    <t>REPUBLIKA SLOVENIJA 63. IZDAJA</t>
  </si>
  <si>
    <t>RS63</t>
  </si>
  <si>
    <t>SI0002102794</t>
  </si>
  <si>
    <t>REPUBLIKA SLOVENIJA 65. IZDAJA</t>
  </si>
  <si>
    <t>RS65</t>
  </si>
  <si>
    <t>SI0002102935</t>
  </si>
  <si>
    <t>REPUBLIKA SLOVENIJA 68. IZDAJA</t>
  </si>
  <si>
    <t>RS68</t>
  </si>
  <si>
    <t>SI0002103065</t>
  </si>
  <si>
    <t>REPUBLIKA SLOVENIJA 69. IZDAJA</t>
  </si>
  <si>
    <t>RS69</t>
  </si>
  <si>
    <t>SI0002103149</t>
  </si>
  <si>
    <t>ALTA INVEST d.d.</t>
  </si>
  <si>
    <t>ILIRIKA BORZNO POSREDNIŠKA HIŠA, d.d.</t>
  </si>
  <si>
    <t>NLB, d.d., Ljubljana</t>
  </si>
  <si>
    <t>PERSPEKTIVA, d.d.</t>
  </si>
  <si>
    <t>NOVA KREDITNA BANKA MARIBOR d.d.</t>
  </si>
  <si>
    <t>GBD GORENJSKA BORZNOPOSREDNIŠKA DRUŽBA d.d.</t>
  </si>
  <si>
    <t>KBC SECURITIES N.V.</t>
  </si>
  <si>
    <t>ABANKA VIPA d.d., Ljubljana</t>
  </si>
  <si>
    <t>ERSTE GROUP BANK AG</t>
  </si>
  <si>
    <t>WOOD &amp; COMPANY FINANCIAL SERVICES, A.S.</t>
  </si>
  <si>
    <t>MERCATA</t>
  </si>
  <si>
    <t>MR0R</t>
  </si>
  <si>
    <t>REDNE DELNICE</t>
  </si>
  <si>
    <t>INFOND PBGS, MEŠANI SKLAD</t>
  </si>
  <si>
    <t>PBGS</t>
  </si>
  <si>
    <t>AKTIVNI VZAJEMNI SKLADI</t>
  </si>
  <si>
    <t>Trg investicijskih kuponov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</si>
  <si>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</si>
  <si>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</si>
  <si>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</si>
  <si>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</si>
  <si>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</si>
  <si>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</si>
  <si>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</si>
  <si>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</si>
  <si>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</si>
  <si>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</si>
  <si>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</si>
  <si>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</si>
  <si>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</si>
  <si>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t>SI0021111990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</si>
  <si>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</si>
  <si>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DEVETMESEČNE ZAKLADNE MENICE 1. IZDAJA</t>
  </si>
  <si>
    <t>DEZ01</t>
  </si>
  <si>
    <t>SI0002500765</t>
  </si>
  <si>
    <t>DVANAJSTMESEČNE ZAKLADNE MENICE 45. IZDAJA</t>
  </si>
  <si>
    <t>DZ45</t>
  </si>
  <si>
    <t>SI0002500500</t>
  </si>
  <si>
    <t>DVANAJSTMESEČNE ZAKLADNE MENICE 46.IZDAJA</t>
  </si>
  <si>
    <t>DZ46</t>
  </si>
  <si>
    <t>SI0002500567</t>
  </si>
  <si>
    <t>DVANAJSTMESEČNE ZAKLADNE MENICE 47. IZDAJA</t>
  </si>
  <si>
    <t>DZ47</t>
  </si>
  <si>
    <t>SI0002500625</t>
  </si>
  <si>
    <t>DVANAJSTMESEČNE ZAKLADNE MENICE 48. IZDAJA</t>
  </si>
  <si>
    <t>DZ48</t>
  </si>
  <si>
    <t>SI0002500666</t>
  </si>
  <si>
    <t>DVANAJSTMESEČNE ZAKLADNE MENICE 49. IZDAJA</t>
  </si>
  <si>
    <t>DZ49</t>
  </si>
  <si>
    <t>SI0002500708</t>
  </si>
  <si>
    <t>DVANAJSTMESEČNE ZAKLADNE MENICE 50. IZDAJA</t>
  </si>
  <si>
    <t>DZ50</t>
  </si>
  <si>
    <t>SI0002500724</t>
  </si>
  <si>
    <t>OSEMNAJSTMESEČNE ZAKLADNE MENICE 2. IZDAJA</t>
  </si>
  <si>
    <t>OZ2</t>
  </si>
  <si>
    <t>SI0002103321</t>
  </si>
  <si>
    <t>ŠESTEMESEČNE ZAKLADNE MENICE 67. IZDAJA</t>
  </si>
  <si>
    <t>SZ67</t>
  </si>
  <si>
    <t>SI0002500740</t>
  </si>
  <si>
    <t>ŠESTMESEČNE ZAKLADNE MENICE 64. IZDAJA</t>
  </si>
  <si>
    <t>SZ64</t>
  </si>
  <si>
    <t>SI0002500658</t>
  </si>
  <si>
    <t>ŠESTMESEČNE ZAKLADNE MENICE 65. IZDAJA</t>
  </si>
  <si>
    <t>SZ65</t>
  </si>
  <si>
    <t>SI0002500690</t>
  </si>
  <si>
    <t>ŠESTMESEČNE ZAKLADNE MENICE 66. IZDAJA</t>
  </si>
  <si>
    <t>SZ66</t>
  </si>
  <si>
    <t>SI0002500716</t>
  </si>
  <si>
    <t>ŠESTMESEČNE ZAKLADNE MENICE 68. IZDAJA</t>
  </si>
  <si>
    <t>SZ68</t>
  </si>
  <si>
    <t>SI0002500757</t>
  </si>
  <si>
    <t>TRIMESEČNE ZAKLADNE MENICE 147. IZDAJA</t>
  </si>
  <si>
    <t>TZ147</t>
  </si>
  <si>
    <t>SI0002500682</t>
  </si>
  <si>
    <t>TRIMESEČNE ZAKLADNE MENICE 148. IZDAJA</t>
  </si>
  <si>
    <t>TZ148</t>
  </si>
  <si>
    <t>SI0002500732</t>
  </si>
  <si>
    <r>
      <t xml:space="preserve">KOMERCIALNI ZAPISI
</t>
    </r>
    <r>
      <rPr>
        <i/>
        <sz val="10"/>
        <rFont val="Arial"/>
        <family val="2"/>
        <charset val="238"/>
      </rPr>
      <t>COMERCIAL PAPERS</t>
    </r>
  </si>
  <si>
    <t>KOMERCIALNI ZAPIS GEN-I 1. IZDAJA</t>
  </si>
  <si>
    <t>GEN01</t>
  </si>
  <si>
    <t>SI0032500512</t>
  </si>
  <si>
    <t>KOMERCIALNI ZAPIS PETROL 4. IZDAJA</t>
  </si>
  <si>
    <t>PEK04</t>
  </si>
  <si>
    <t>SI0032500678</t>
  </si>
  <si>
    <t>Ostali Others</t>
  </si>
  <si>
    <t>PREDNOSTNE DELNICE</t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</si>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</sst>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#,##0.00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8"/>
      <color theme="0" tint="-4.9989318521683403E-2"/>
      <name val="Arial CE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2669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7" borderId="0" applyNumberFormat="0" applyBorder="0" applyAlignment="0" applyProtection="0"/>
    <xf numFmtId="0" fontId="43" fillId="56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7" borderId="0" applyNumberFormat="0" applyBorder="0" applyAlignment="0" applyProtection="0"/>
    <xf numFmtId="0" fontId="1" fillId="56" borderId="0" applyNumberFormat="0" applyBorder="0" applyAlignment="0" applyProtection="0"/>
    <xf numFmtId="9" fontId="9" fillId="0" borderId="0" applyFont="0" applyFill="0" applyBorder="0" applyAlignment="0" applyProtection="0"/>
    <xf numFmtId="0" fontId="4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60" borderId="0" applyNumberFormat="0" applyBorder="0" applyAlignment="0" applyProtection="0"/>
    <xf numFmtId="0" fontId="32" fillId="60" borderId="0" applyNumberFormat="0" applyBorder="0" applyAlignment="0" applyProtection="0"/>
    <xf numFmtId="0" fontId="59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46" borderId="0" applyNumberFormat="0" applyBorder="0" applyAlignment="0" applyProtection="0"/>
    <xf numFmtId="0" fontId="59" fillId="46" borderId="0" applyNumberFormat="0" applyBorder="0" applyAlignment="0" applyProtection="0"/>
    <xf numFmtId="0" fontId="32" fillId="47" borderId="0" applyNumberFormat="0" applyBorder="0" applyAlignment="0" applyProtection="0"/>
    <xf numFmtId="0" fontId="59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8" borderId="0" applyNumberFormat="0" applyBorder="0" applyAlignment="0" applyProtection="0"/>
    <xf numFmtId="0" fontId="45" fillId="49" borderId="14" applyNumberFormat="0" applyAlignment="0" applyProtection="0"/>
    <xf numFmtId="0" fontId="61" fillId="49" borderId="14" applyNumberFormat="0" applyAlignment="0" applyProtection="0"/>
    <xf numFmtId="0" fontId="46" fillId="50" borderId="15" applyNumberFormat="0" applyAlignment="0" applyProtection="0"/>
    <xf numFmtId="0" fontId="62" fillId="50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2" borderId="14" applyNumberFormat="0" applyAlignment="0" applyProtection="0"/>
    <xf numFmtId="0" fontId="68" fillId="52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3" borderId="0" applyNumberFormat="0" applyBorder="0" applyAlignment="0" applyProtection="0"/>
    <xf numFmtId="0" fontId="70" fillId="53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4" borderId="20" applyNumberFormat="0" applyFont="0" applyAlignment="0" applyProtection="0"/>
    <xf numFmtId="0" fontId="1" fillId="54" borderId="20" applyNumberFormat="0" applyFont="0" applyAlignment="0" applyProtection="0"/>
    <xf numFmtId="0" fontId="55" fillId="49" borderId="21" applyNumberFormat="0" applyAlignment="0" applyProtection="0"/>
    <xf numFmtId="0" fontId="71" fillId="49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4" applyNumberFormat="0" applyAlignment="0" applyProtection="0"/>
    <xf numFmtId="0" fontId="46" fillId="50" borderId="15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14" applyNumberFormat="0" applyAlignment="0" applyProtection="0"/>
    <xf numFmtId="0" fontId="53" fillId="0" borderId="19" applyNumberFormat="0" applyFill="0" applyAlignment="0" applyProtection="0"/>
    <xf numFmtId="0" fontId="54" fillId="53" borderId="0" applyNumberFormat="0" applyBorder="0" applyAlignment="0" applyProtection="0"/>
    <xf numFmtId="0" fontId="55" fillId="49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165" fontId="9" fillId="0" borderId="0" applyFont="0" applyFill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49" borderId="14" applyNumberFormat="0" applyAlignment="0" applyProtection="0"/>
    <xf numFmtId="0" fontId="68" fillId="52" borderId="14" applyNumberForma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7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3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4" fillId="24" borderId="0" xfId="0" applyFont="1" applyFill="1" applyAlignment="1">
      <alignment horizontal="center" wrapText="1"/>
    </xf>
    <xf numFmtId="0" fontId="5" fillId="25" borderId="0" xfId="0" applyFont="1" applyFill="1" applyAlignment="1">
      <alignment horizontal="right" wrapText="1"/>
    </xf>
    <xf numFmtId="3" fontId="5" fillId="25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31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13" fillId="26" borderId="10" xfId="0" applyFont="1" applyFill="1" applyBorder="1" applyAlignment="1">
      <alignment horizontal="left" wrapText="1"/>
    </xf>
    <xf numFmtId="0" fontId="13" fillId="26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left" wrapText="1"/>
    </xf>
    <xf numFmtId="3" fontId="38" fillId="29" borderId="10" xfId="0" applyNumberFormat="1" applyFont="1" applyFill="1" applyBorder="1"/>
    <xf numFmtId="0" fontId="2" fillId="30" borderId="10" xfId="0" applyFont="1" applyFill="1" applyBorder="1" applyAlignment="1">
      <alignment horizontal="left" wrapText="1"/>
    </xf>
    <xf numFmtId="3" fontId="38" fillId="30" borderId="10" xfId="0" applyNumberFormat="1" applyFont="1" applyFill="1" applyBorder="1"/>
    <xf numFmtId="10" fontId="38" fillId="29" borderId="13" xfId="42" applyNumberFormat="1" applyFont="1" applyFill="1" applyBorder="1"/>
    <xf numFmtId="10" fontId="38" fillId="30" borderId="13" xfId="42" applyNumberFormat="1" applyFont="1" applyFill="1" applyBorder="1"/>
    <xf numFmtId="3" fontId="14" fillId="29" borderId="10" xfId="0" applyNumberFormat="1" applyFont="1" applyFill="1" applyBorder="1"/>
    <xf numFmtId="10" fontId="14" fillId="29" borderId="13" xfId="42" applyNumberFormat="1" applyFont="1" applyFill="1" applyBorder="1"/>
    <xf numFmtId="3" fontId="14" fillId="30" borderId="10" xfId="0" applyNumberFormat="1" applyFont="1" applyFill="1" applyBorder="1"/>
    <xf numFmtId="10" fontId="14" fillId="30" borderId="13" xfId="42" applyNumberFormat="1" applyFont="1" applyFill="1" applyBorder="1"/>
    <xf numFmtId="0" fontId="13" fillId="26" borderId="13" xfId="0" applyFont="1" applyFill="1" applyBorder="1" applyAlignment="1">
      <alignment horizontal="center" wrapText="1"/>
    </xf>
    <xf numFmtId="3" fontId="2" fillId="29" borderId="10" xfId="0" applyNumberFormat="1" applyFont="1" applyFill="1" applyBorder="1"/>
    <xf numFmtId="3" fontId="2" fillId="30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2" fillId="27" borderId="10" xfId="0" applyNumberFormat="1" applyFont="1" applyFill="1" applyBorder="1"/>
    <xf numFmtId="0" fontId="2" fillId="28" borderId="10" xfId="0" applyFont="1" applyFill="1" applyBorder="1" applyAlignment="1">
      <alignment wrapText="1"/>
    </xf>
    <xf numFmtId="3" fontId="2" fillId="28" borderId="10" xfId="0" applyNumberFormat="1" applyFont="1" applyFill="1" applyBorder="1"/>
    <xf numFmtId="0" fontId="2" fillId="27" borderId="10" xfId="0" applyFont="1" applyFill="1" applyBorder="1" applyAlignment="1">
      <alignment wrapText="1"/>
    </xf>
    <xf numFmtId="4" fontId="2" fillId="27" borderId="10" xfId="0" applyNumberFormat="1" applyFont="1" applyFill="1" applyBorder="1"/>
    <xf numFmtId="14" fontId="2" fillId="27" borderId="10" xfId="0" applyNumberFormat="1" applyFont="1" applyFill="1" applyBorder="1"/>
    <xf numFmtId="10" fontId="2" fillId="27" borderId="10" xfId="42" applyNumberFormat="1" applyFont="1" applyFill="1" applyBorder="1"/>
    <xf numFmtId="14" fontId="2" fillId="28" borderId="10" xfId="0" applyNumberFormat="1" applyFont="1" applyFill="1" applyBorder="1"/>
    <xf numFmtId="10" fontId="2" fillId="28" borderId="10" xfId="42" applyNumberFormat="1" applyFont="1" applyFill="1" applyBorder="1"/>
    <xf numFmtId="0" fontId="13" fillId="63" borderId="10" xfId="0" applyFont="1" applyFill="1" applyBorder="1" applyAlignment="1">
      <alignment horizontal="left" wrapText="1"/>
    </xf>
    <xf numFmtId="0" fontId="13" fillId="63" borderId="10" xfId="0" applyFont="1" applyFill="1" applyBorder="1" applyAlignment="1">
      <alignment horizontal="center" wrapText="1"/>
    </xf>
    <xf numFmtId="3" fontId="13" fillId="63" borderId="10" xfId="0" applyNumberFormat="1" applyFont="1" applyFill="1" applyBorder="1"/>
    <xf numFmtId="4" fontId="2" fillId="28" borderId="10" xfId="0" applyNumberFormat="1" applyFont="1" applyFill="1" applyBorder="1"/>
    <xf numFmtId="49" fontId="38" fillId="29" borderId="10" xfId="0" applyNumberFormat="1" applyFont="1" applyFill="1" applyBorder="1"/>
    <xf numFmtId="49" fontId="38" fillId="29" borderId="10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/>
    <xf numFmtId="49" fontId="14" fillId="30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wrapText="1"/>
    </xf>
    <xf numFmtId="49" fontId="14" fillId="30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0" fontId="15" fillId="26" borderId="0" xfId="0" applyFont="1" applyFill="1" applyBorder="1"/>
    <xf numFmtId="3" fontId="36" fillId="29" borderId="0" xfId="0" applyNumberFormat="1" applyFont="1" applyFill="1" applyBorder="1"/>
    <xf numFmtId="3" fontId="36" fillId="30" borderId="0" xfId="0" applyNumberFormat="1" applyFont="1" applyFill="1" applyBorder="1"/>
    <xf numFmtId="49" fontId="38" fillId="29" borderId="10" xfId="0" applyNumberFormat="1" applyFont="1" applyFill="1" applyBorder="1" applyAlignment="1"/>
    <xf numFmtId="3" fontId="38" fillId="29" borderId="10" xfId="0" applyNumberFormat="1" applyFont="1" applyFill="1" applyBorder="1" applyAlignment="1"/>
    <xf numFmtId="172" fontId="9" fillId="29" borderId="10" xfId="28" applyNumberFormat="1" applyFont="1" applyFill="1" applyBorder="1" applyAlignment="1">
      <alignment horizontal="right" wrapText="1"/>
    </xf>
    <xf numFmtId="3" fontId="9" fillId="29" borderId="10" xfId="28" applyNumberFormat="1" applyFont="1" applyFill="1" applyBorder="1" applyAlignment="1">
      <alignment horizontal="right" wrapText="1"/>
    </xf>
    <xf numFmtId="10" fontId="9" fillId="29" borderId="10" xfId="42" applyNumberFormat="1" applyFont="1" applyFill="1" applyBorder="1" applyAlignment="1">
      <alignment horizontal="right" wrapText="1"/>
    </xf>
    <xf numFmtId="49" fontId="38" fillId="30" borderId="10" xfId="0" applyNumberFormat="1" applyFont="1" applyFill="1" applyBorder="1" applyAlignment="1"/>
    <xf numFmtId="3" fontId="38" fillId="30" borderId="10" xfId="0" applyNumberFormat="1" applyFont="1" applyFill="1" applyBorder="1" applyAlignment="1"/>
    <xf numFmtId="172" fontId="9" fillId="30" borderId="10" xfId="28" applyNumberFormat="1" applyFont="1" applyFill="1" applyBorder="1" applyAlignment="1">
      <alignment horizontal="right" wrapText="1"/>
    </xf>
    <xf numFmtId="3" fontId="9" fillId="30" borderId="10" xfId="28" applyNumberFormat="1" applyFont="1" applyFill="1" applyBorder="1" applyAlignment="1">
      <alignment horizontal="right" wrapText="1"/>
    </xf>
    <xf numFmtId="10" fontId="9" fillId="30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49" fontId="13" fillId="26" borderId="1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9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30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63" borderId="10" xfId="0" applyNumberFormat="1" applyFont="1" applyFill="1" applyBorder="1" applyAlignment="1">
      <alignment horizontal="center" wrapText="1"/>
    </xf>
    <xf numFmtId="49" fontId="13" fillId="63" borderId="10" xfId="0" applyNumberFormat="1" applyFont="1" applyFill="1" applyBorder="1" applyAlignment="1">
      <alignment horizontal="left" wrapText="1"/>
    </xf>
    <xf numFmtId="49" fontId="46" fillId="63" borderId="10" xfId="0" applyNumberFormat="1" applyFont="1" applyFill="1" applyBorder="1" applyAlignment="1">
      <alignment horizontal="left" wrapText="1"/>
    </xf>
    <xf numFmtId="3" fontId="46" fillId="63" borderId="10" xfId="0" applyNumberFormat="1" applyFont="1" applyFill="1" applyBorder="1" applyAlignment="1">
      <alignment horizontal="left" wrapText="1"/>
    </xf>
    <xf numFmtId="49" fontId="13" fillId="63" borderId="10" xfId="0" applyNumberFormat="1" applyFont="1" applyFill="1" applyBorder="1" applyAlignment="1">
      <alignment horizontal="center" wrapText="1"/>
    </xf>
    <xf numFmtId="3" fontId="46" fillId="63" borderId="10" xfId="0" applyNumberFormat="1" applyFont="1" applyFill="1" applyBorder="1" applyAlignment="1">
      <alignment horizontal="right" wrapText="1"/>
    </xf>
    <xf numFmtId="3" fontId="2" fillId="29" borderId="10" xfId="46" applyNumberFormat="1" applyFont="1" applyFill="1" applyBorder="1"/>
    <xf numFmtId="10" fontId="2" fillId="29" borderId="10" xfId="42" applyNumberFormat="1" applyFont="1" applyFill="1" applyBorder="1"/>
    <xf numFmtId="3" fontId="2" fillId="30" borderId="10" xfId="46" applyNumberFormat="1" applyFont="1" applyFill="1" applyBorder="1"/>
    <xf numFmtId="10" fontId="2" fillId="30" borderId="10" xfId="42" applyNumberFormat="1" applyFont="1" applyFill="1" applyBorder="1"/>
    <xf numFmtId="3" fontId="43" fillId="29" borderId="10" xfId="47" applyNumberFormat="1" applyFont="1" applyFill="1" applyBorder="1"/>
    <xf numFmtId="3" fontId="46" fillId="63" borderId="10" xfId="0" applyNumberFormat="1" applyFont="1" applyFill="1" applyBorder="1"/>
    <xf numFmtId="10" fontId="46" fillId="63" borderId="10" xfId="0" applyNumberFormat="1" applyFont="1" applyFill="1" applyBorder="1" applyAlignment="1">
      <alignment horizontal="right"/>
    </xf>
    <xf numFmtId="49" fontId="2" fillId="29" borderId="10" xfId="46" applyNumberFormat="1" applyFont="1" applyFill="1" applyBorder="1"/>
    <xf numFmtId="49" fontId="2" fillId="30" borderId="10" xfId="46" applyNumberFormat="1" applyFont="1" applyFill="1" applyBorder="1"/>
    <xf numFmtId="49" fontId="2" fillId="30" borderId="10" xfId="51" applyNumberFormat="1" applyFont="1" applyFill="1" applyBorder="1"/>
    <xf numFmtId="49" fontId="2" fillId="29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9" borderId="10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center"/>
    </xf>
    <xf numFmtId="14" fontId="2" fillId="29" borderId="10" xfId="0" applyNumberFormat="1" applyFont="1" applyFill="1" applyBorder="1" applyAlignment="1">
      <alignment horizontal="center"/>
    </xf>
    <xf numFmtId="49" fontId="2" fillId="30" borderId="10" xfId="0" applyNumberFormat="1" applyFont="1" applyFill="1" applyBorder="1" applyAlignment="1">
      <alignment horizontal="left" wrapText="1"/>
    </xf>
    <xf numFmtId="49" fontId="2" fillId="30" borderId="10" xfId="0" applyNumberFormat="1" applyFont="1" applyFill="1" applyBorder="1" applyAlignment="1">
      <alignment horizontal="center" wrapText="1"/>
    </xf>
    <xf numFmtId="14" fontId="2" fillId="30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9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9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14" fontId="13" fillId="26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 wrapText="1"/>
    </xf>
    <xf numFmtId="0" fontId="82" fillId="0" borderId="0" xfId="0" applyFont="1"/>
    <xf numFmtId="166" fontId="83" fillId="0" borderId="0" xfId="0" applyNumberFormat="1" applyFont="1" applyBorder="1"/>
    <xf numFmtId="0" fontId="81" fillId="0" borderId="0" xfId="0" applyFont="1" applyAlignment="1">
      <alignment horizontal="center" wrapText="1"/>
    </xf>
    <xf numFmtId="14" fontId="84" fillId="31" borderId="23" xfId="0" applyNumberFormat="1" applyFont="1" applyFill="1" applyBorder="1" applyAlignment="1">
      <alignment horizontal="center" wrapText="1"/>
    </xf>
    <xf numFmtId="0" fontId="84" fillId="31" borderId="23" xfId="0" applyFont="1" applyFill="1" applyBorder="1" applyAlignment="1">
      <alignment horizontal="center" wrapText="1"/>
    </xf>
    <xf numFmtId="3" fontId="84" fillId="31" borderId="23" xfId="0" applyNumberFormat="1" applyFont="1" applyFill="1" applyBorder="1" applyAlignment="1">
      <alignment horizontal="center" wrapText="1"/>
    </xf>
    <xf numFmtId="14" fontId="84" fillId="31" borderId="23" xfId="0" applyNumberFormat="1" applyFont="1" applyFill="1" applyBorder="1" applyAlignment="1">
      <alignment horizontal="center"/>
    </xf>
    <xf numFmtId="4" fontId="84" fillId="31" borderId="23" xfId="0" applyNumberFormat="1" applyFont="1" applyFill="1" applyBorder="1" applyAlignment="1">
      <alignment horizontal="center"/>
    </xf>
    <xf numFmtId="3" fontId="84" fillId="31" borderId="24" xfId="0" applyNumberFormat="1" applyFont="1" applyFill="1" applyBorder="1" applyAlignment="1">
      <alignment horizontal="center"/>
    </xf>
    <xf numFmtId="0" fontId="85" fillId="0" borderId="0" xfId="0" applyFont="1"/>
    <xf numFmtId="0" fontId="86" fillId="24" borderId="0" xfId="0" applyFont="1" applyFill="1" applyAlignment="1">
      <alignment horizontal="center" wrapText="1"/>
    </xf>
    <xf numFmtId="3" fontId="83" fillId="25" borderId="0" xfId="0" applyNumberFormat="1" applyFont="1" applyFill="1" applyAlignment="1">
      <alignment horizontal="right" wrapText="1"/>
    </xf>
    <xf numFmtId="3" fontId="83" fillId="0" borderId="0" xfId="0" applyNumberFormat="1" applyFont="1" applyBorder="1"/>
    <xf numFmtId="0" fontId="86" fillId="26" borderId="0" xfId="0" applyFont="1" applyFill="1" applyBorder="1" applyAlignment="1">
      <alignment horizontal="center" wrapText="1"/>
    </xf>
    <xf numFmtId="0" fontId="86" fillId="26" borderId="0" xfId="0" applyFont="1" applyFill="1" applyBorder="1" applyAlignment="1">
      <alignment wrapText="1"/>
    </xf>
    <xf numFmtId="3" fontId="87" fillId="29" borderId="0" xfId="0" applyNumberFormat="1" applyFont="1" applyFill="1" applyBorder="1"/>
    <xf numFmtId="3" fontId="87" fillId="30" borderId="0" xfId="0" applyNumberFormat="1" applyFont="1" applyFill="1" applyBorder="1"/>
    <xf numFmtId="49" fontId="83" fillId="31" borderId="0" xfId="0" applyNumberFormat="1" applyFont="1" applyFill="1" applyBorder="1"/>
    <xf numFmtId="0" fontId="83" fillId="31" borderId="0" xfId="0" applyFont="1" applyFill="1" applyBorder="1"/>
    <xf numFmtId="0" fontId="86" fillId="31" borderId="0" xfId="0" applyFont="1" applyFill="1" applyBorder="1" applyAlignment="1">
      <alignment horizontal="center" wrapText="1"/>
    </xf>
    <xf numFmtId="0" fontId="83" fillId="31" borderId="0" xfId="0" applyFont="1" applyFill="1" applyBorder="1" applyAlignment="1">
      <alignment wrapText="1"/>
    </xf>
    <xf numFmtId="171" fontId="83" fillId="31" borderId="0" xfId="0" applyNumberFormat="1" applyFont="1" applyFill="1" applyBorder="1" applyAlignment="1">
      <alignment horizontal="right"/>
    </xf>
    <xf numFmtId="171" fontId="83" fillId="31" borderId="0" xfId="0" applyNumberFormat="1" applyFont="1" applyFill="1" applyBorder="1"/>
    <xf numFmtId="0" fontId="82" fillId="0" borderId="0" xfId="0" applyFont="1" applyBorder="1"/>
    <xf numFmtId="0" fontId="82" fillId="0" borderId="0" xfId="0" applyFont="1" applyBorder="1" applyAlignment="1">
      <alignment wrapText="1"/>
    </xf>
    <xf numFmtId="3" fontId="13" fillId="26" borderId="10" xfId="0" applyNumberFormat="1" applyFont="1" applyFill="1" applyBorder="1" applyAlignment="1">
      <alignment horizontal="right" wrapText="1"/>
    </xf>
    <xf numFmtId="3" fontId="13" fillId="26" borderId="13" xfId="0" applyNumberFormat="1" applyFont="1" applyFill="1" applyBorder="1" applyAlignment="1">
      <alignment horizontal="right" wrapText="1"/>
    </xf>
    <xf numFmtId="0" fontId="88" fillId="30" borderId="0" xfId="0" applyFont="1" applyFill="1" applyBorder="1" applyAlignment="1">
      <alignment wrapText="1"/>
    </xf>
    <xf numFmtId="0" fontId="89" fillId="30" borderId="0" xfId="0" applyFont="1" applyFill="1" applyBorder="1"/>
    <xf numFmtId="0" fontId="90" fillId="30" borderId="0" xfId="0" applyFont="1" applyFill="1" applyBorder="1"/>
    <xf numFmtId="0" fontId="89" fillId="30" borderId="0" xfId="0" applyFont="1" applyFill="1" applyBorder="1" applyAlignment="1">
      <alignment wrapText="1"/>
    </xf>
    <xf numFmtId="0" fontId="89" fillId="30" borderId="0" xfId="0" applyFont="1" applyFill="1" applyBorder="1" applyAlignment="1">
      <alignment horizontal="left" wrapText="1"/>
    </xf>
    <xf numFmtId="0" fontId="91" fillId="30" borderId="0" xfId="0" applyFont="1" applyFill="1" applyBorder="1" applyAlignment="1">
      <alignment horizontal="center" wrapText="1"/>
    </xf>
    <xf numFmtId="0" fontId="92" fillId="30" borderId="0" xfId="0" applyFont="1" applyFill="1" applyBorder="1" applyAlignment="1">
      <alignment wrapText="1"/>
    </xf>
    <xf numFmtId="171" fontId="90" fillId="30" borderId="0" xfId="0" applyNumberFormat="1" applyFont="1" applyFill="1" applyBorder="1"/>
    <xf numFmtId="3" fontId="90" fillId="3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13" fillId="63" borderId="10" xfId="0" applyNumberFormat="1" applyFont="1" applyFill="1" applyBorder="1" applyAlignment="1">
      <alignment horizontal="center" wrapText="1"/>
    </xf>
    <xf numFmtId="4" fontId="2" fillId="29" borderId="10" xfId="0" applyNumberFormat="1" applyFont="1" applyFill="1" applyBorder="1"/>
    <xf numFmtId="4" fontId="2" fillId="30" borderId="10" xfId="0" applyNumberFormat="1" applyFont="1" applyFill="1" applyBorder="1"/>
    <xf numFmtId="4" fontId="46" fillId="63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6" fillId="31" borderId="0" xfId="0" applyFont="1" applyFill="1" applyBorder="1" applyAlignment="1">
      <alignment horizontal="center" wrapText="1"/>
    </xf>
    <xf numFmtId="0" fontId="86" fillId="31" borderId="0" xfId="0" applyFont="1" applyFill="1" applyBorder="1" applyAlignment="1">
      <alignment wrapText="1"/>
    </xf>
    <xf numFmtId="0" fontId="91" fillId="3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91" fillId="3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0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D10005"/>
      <color rgb="FFD9D9D9"/>
      <color rgb="FF585858"/>
      <color rgb="FF17016E"/>
      <color rgb="FF36802B"/>
      <color rgb="FFF6A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7968"/>
        <c:axId val="37486976"/>
      </c:lineChart>
      <c:catAx>
        <c:axId val="340679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48697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748697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4067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32.494284999999998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3.853704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1.889478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8.4823810000000002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50080"/>
        <c:axId val="43951616"/>
      </c:barChart>
      <c:catAx>
        <c:axId val="43950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43951616"/>
        <c:crosses val="autoZero"/>
        <c:auto val="1"/>
        <c:lblAlgn val="ctr"/>
        <c:lblOffset val="100"/>
        <c:noMultiLvlLbl val="0"/>
      </c:catAx>
      <c:valAx>
        <c:axId val="4395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3950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4748.5290276400001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277.02450669000001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472.00916167000003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14462.201388179999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87328"/>
        <c:axId val="43988864"/>
      </c:barChart>
      <c:dateAx>
        <c:axId val="43987328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4398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98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4398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1664"/>
        <c:axId val="38644352"/>
      </c:barChart>
      <c:catAx>
        <c:axId val="386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6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4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864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1392"/>
        <c:axId val="40665472"/>
      </c:lineChart>
      <c:catAx>
        <c:axId val="406513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66547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66547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6513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3040"/>
        <c:axId val="41384576"/>
      </c:barChart>
      <c:catAx>
        <c:axId val="413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38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8457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38304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5824"/>
        <c:axId val="41415808"/>
      </c:lineChart>
      <c:catAx>
        <c:axId val="414058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41580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41580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4058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10976"/>
        <c:axId val="43315584"/>
      </c:barChart>
      <c:catAx>
        <c:axId val="425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3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1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2510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8880"/>
        <c:axId val="43580416"/>
      </c:lineChart>
      <c:catAx>
        <c:axId val="43578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5804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35804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3578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2416"/>
        <c:axId val="99984512"/>
      </c:barChart>
      <c:catAx>
        <c:axId val="988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998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8451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889241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30579462378627E-2"/>
          <c:y val="5.2417549801840178E-2"/>
          <c:w val="0.83111955210611899"/>
          <c:h val="0.72540818696751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 000 EUR/TURNOVER IN 000 EUR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'1. stran,1 page'!$K$37:$K$58</c:f>
              <c:numCache>
                <c:formatCode>#,##0</c:formatCode>
                <c:ptCount val="22"/>
                <c:pt idx="0">
                  <c:v>308</c:v>
                </c:pt>
                <c:pt idx="1">
                  <c:v>1337</c:v>
                </c:pt>
                <c:pt idx="2">
                  <c:v>428</c:v>
                </c:pt>
                <c:pt idx="3">
                  <c:v>913</c:v>
                </c:pt>
                <c:pt idx="4">
                  <c:v>1034</c:v>
                </c:pt>
                <c:pt idx="5">
                  <c:v>1711</c:v>
                </c:pt>
                <c:pt idx="6">
                  <c:v>6327</c:v>
                </c:pt>
                <c:pt idx="7">
                  <c:v>977</c:v>
                </c:pt>
                <c:pt idx="8">
                  <c:v>880</c:v>
                </c:pt>
                <c:pt idx="9">
                  <c:v>1978</c:v>
                </c:pt>
                <c:pt idx="10">
                  <c:v>1332</c:v>
                </c:pt>
                <c:pt idx="11">
                  <c:v>2667</c:v>
                </c:pt>
                <c:pt idx="12">
                  <c:v>3071</c:v>
                </c:pt>
                <c:pt idx="13">
                  <c:v>2409</c:v>
                </c:pt>
                <c:pt idx="14">
                  <c:v>1665</c:v>
                </c:pt>
                <c:pt idx="15">
                  <c:v>1525</c:v>
                </c:pt>
                <c:pt idx="16">
                  <c:v>1615</c:v>
                </c:pt>
                <c:pt idx="17">
                  <c:v>634</c:v>
                </c:pt>
                <c:pt idx="18">
                  <c:v>1439</c:v>
                </c:pt>
                <c:pt idx="19">
                  <c:v>1795</c:v>
                </c:pt>
                <c:pt idx="20">
                  <c:v>2578</c:v>
                </c:pt>
                <c:pt idx="21">
                  <c:v>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43648"/>
        <c:axId val="43488000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page'!$J$37:$J$58</c:f>
              <c:numCache>
                <c:formatCode>#,##0.00</c:formatCode>
                <c:ptCount val="22"/>
                <c:pt idx="0">
                  <c:v>658.28</c:v>
                </c:pt>
                <c:pt idx="1">
                  <c:v>664.19</c:v>
                </c:pt>
                <c:pt idx="2">
                  <c:v>670.79</c:v>
                </c:pt>
                <c:pt idx="3">
                  <c:v>673.48</c:v>
                </c:pt>
                <c:pt idx="4">
                  <c:v>676.34</c:v>
                </c:pt>
                <c:pt idx="5">
                  <c:v>672.82</c:v>
                </c:pt>
                <c:pt idx="6">
                  <c:v>678.86</c:v>
                </c:pt>
                <c:pt idx="7">
                  <c:v>677.21</c:v>
                </c:pt>
                <c:pt idx="8">
                  <c:v>685.29</c:v>
                </c:pt>
                <c:pt idx="9">
                  <c:v>692.64</c:v>
                </c:pt>
                <c:pt idx="10">
                  <c:v>699.16</c:v>
                </c:pt>
                <c:pt idx="11">
                  <c:v>706.39</c:v>
                </c:pt>
                <c:pt idx="12">
                  <c:v>706.06</c:v>
                </c:pt>
                <c:pt idx="13">
                  <c:v>716.25</c:v>
                </c:pt>
                <c:pt idx="14">
                  <c:v>717.81</c:v>
                </c:pt>
                <c:pt idx="15">
                  <c:v>713.3</c:v>
                </c:pt>
                <c:pt idx="16">
                  <c:v>700.56</c:v>
                </c:pt>
                <c:pt idx="17">
                  <c:v>694.78</c:v>
                </c:pt>
                <c:pt idx="18">
                  <c:v>702.32</c:v>
                </c:pt>
                <c:pt idx="19">
                  <c:v>703.08</c:v>
                </c:pt>
                <c:pt idx="20">
                  <c:v>701.31</c:v>
                </c:pt>
                <c:pt idx="21">
                  <c:v>699.92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920"/>
        <c:axId val="43499904"/>
      </c:lineChart>
      <c:catAx>
        <c:axId val="150043648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/>
            </a:pPr>
            <a:endParaRPr lang="sl-SI"/>
          </a:p>
        </c:txPr>
        <c:crossAx val="4348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488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EUR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0043648"/>
        <c:crosses val="autoZero"/>
        <c:crossBetween val="between"/>
      </c:valAx>
      <c:catAx>
        <c:axId val="434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499904"/>
        <c:crosses val="autoZero"/>
        <c:auto val="0"/>
        <c:lblAlgn val="ctr"/>
        <c:lblOffset val="100"/>
        <c:noMultiLvlLbl val="0"/>
      </c:catAx>
      <c:valAx>
        <c:axId val="434999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3489920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37300918607"/>
          <c:y val="0.92572088887203396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0.74132</cdr:x>
      <cdr:y>0.07134</cdr:y>
    </cdr:from>
    <cdr:to>
      <cdr:x>0.87371</cdr:x>
      <cdr:y>0.18772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33067" y="212005"/>
          <a:ext cx="934552" cy="3458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view="pageBreakPreview" zoomScale="80" zoomScaleNormal="80" zoomScaleSheetLayoutView="80" workbookViewId="0">
      <selection activeCell="E12" sqref="E12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92" customWidth="1"/>
    <col min="10" max="10" width="9.140625" style="192"/>
    <col min="11" max="11" width="9.5703125" style="192" bestFit="1" customWidth="1"/>
  </cols>
  <sheetData>
    <row r="5" spans="1:15" ht="75.75" customHeight="1" x14ac:dyDescent="0.25">
      <c r="A5" s="241" t="s">
        <v>57</v>
      </c>
      <c r="B5" s="241"/>
      <c r="C5" s="241"/>
      <c r="D5" s="241"/>
      <c r="E5" s="241"/>
      <c r="F5" s="241"/>
      <c r="G5" s="241"/>
      <c r="H5" s="59"/>
      <c r="I5" s="191"/>
    </row>
    <row r="6" spans="1:15" x14ac:dyDescent="0.2">
      <c r="H6" s="60"/>
      <c r="I6" s="193"/>
    </row>
    <row r="7" spans="1:15" x14ac:dyDescent="0.2">
      <c r="I7" s="193"/>
    </row>
    <row r="8" spans="1:15" ht="25.5" customHeight="1" x14ac:dyDescent="0.25">
      <c r="A8" s="240" t="s">
        <v>58</v>
      </c>
      <c r="B8" s="240"/>
      <c r="C8" s="240"/>
      <c r="D8" s="240"/>
      <c r="E8" s="240"/>
      <c r="F8" s="240"/>
      <c r="G8" s="240"/>
      <c r="H8" s="10"/>
      <c r="I8" s="193"/>
    </row>
    <row r="9" spans="1:15" ht="76.5" x14ac:dyDescent="0.2">
      <c r="A9" s="89" t="s">
        <v>110</v>
      </c>
      <c r="B9" s="90" t="s">
        <v>111</v>
      </c>
      <c r="C9" s="90" t="s">
        <v>112</v>
      </c>
      <c r="D9" s="90" t="s">
        <v>113</v>
      </c>
      <c r="E9" s="90" t="s">
        <v>114</v>
      </c>
      <c r="F9" s="90" t="s">
        <v>115</v>
      </c>
      <c r="G9" s="90" t="s">
        <v>88</v>
      </c>
    </row>
    <row r="10" spans="1:15" ht="29.25" customHeight="1" x14ac:dyDescent="0.2">
      <c r="A10" s="79" t="s">
        <v>116</v>
      </c>
      <c r="B10" s="80">
        <f>SUM(B11:B13)</f>
        <v>54</v>
      </c>
      <c r="C10" s="80">
        <f t="shared" ref="C10:G10" si="0">SUM(C11:C13)</f>
        <v>55</v>
      </c>
      <c r="D10" s="80">
        <f t="shared" si="0"/>
        <v>5498</v>
      </c>
      <c r="E10" s="80">
        <f t="shared" si="0"/>
        <v>38237467.759999998</v>
      </c>
      <c r="F10" s="80">
        <f t="shared" si="0"/>
        <v>6794</v>
      </c>
      <c r="G10" s="80">
        <f t="shared" si="0"/>
        <v>1818916</v>
      </c>
      <c r="H10" s="61"/>
      <c r="L10" s="61"/>
      <c r="M10" s="61"/>
      <c r="N10" s="61"/>
      <c r="O10" s="61"/>
    </row>
    <row r="11" spans="1:15" ht="29.25" customHeight="1" x14ac:dyDescent="0.2">
      <c r="A11" s="81" t="s">
        <v>117</v>
      </c>
      <c r="B11" s="82">
        <v>9</v>
      </c>
      <c r="C11" s="82">
        <v>9</v>
      </c>
      <c r="D11" s="82">
        <v>4749</v>
      </c>
      <c r="E11" s="82">
        <v>32494285.379999999</v>
      </c>
      <c r="F11" s="82">
        <v>5257</v>
      </c>
      <c r="G11" s="82">
        <v>1625038</v>
      </c>
      <c r="H11" s="61"/>
      <c r="L11" s="61"/>
      <c r="M11" s="61"/>
      <c r="N11" s="61"/>
      <c r="O11" s="61"/>
    </row>
    <row r="12" spans="1:15" ht="26.25" customHeight="1" x14ac:dyDescent="0.2">
      <c r="A12" s="83" t="s">
        <v>118</v>
      </c>
      <c r="B12" s="80">
        <v>13</v>
      </c>
      <c r="C12" s="80">
        <v>13</v>
      </c>
      <c r="D12" s="80">
        <v>277</v>
      </c>
      <c r="E12" s="80">
        <v>3853703.99</v>
      </c>
      <c r="F12" s="80">
        <v>1050</v>
      </c>
      <c r="G12" s="80">
        <v>165205</v>
      </c>
      <c r="H12" s="61"/>
      <c r="L12" s="61"/>
      <c r="M12" s="61"/>
      <c r="N12" s="61"/>
      <c r="O12" s="61"/>
    </row>
    <row r="13" spans="1:15" ht="26.25" customHeight="1" x14ac:dyDescent="0.2">
      <c r="A13" s="81" t="s">
        <v>119</v>
      </c>
      <c r="B13" s="82">
        <v>32</v>
      </c>
      <c r="C13" s="82">
        <v>33</v>
      </c>
      <c r="D13" s="82">
        <v>472</v>
      </c>
      <c r="E13" s="82">
        <v>1889478.39</v>
      </c>
      <c r="F13" s="82">
        <v>487</v>
      </c>
      <c r="G13" s="82">
        <v>28673</v>
      </c>
      <c r="H13" s="61"/>
      <c r="L13" s="61"/>
      <c r="M13" s="61"/>
      <c r="N13" s="61"/>
      <c r="O13" s="61"/>
    </row>
    <row r="14" spans="1:15" ht="28.5" customHeight="1" x14ac:dyDescent="0.2">
      <c r="A14" s="79" t="s">
        <v>120</v>
      </c>
      <c r="B14" s="80">
        <v>22</v>
      </c>
      <c r="C14" s="80">
        <v>49</v>
      </c>
      <c r="D14" s="80">
        <v>14462</v>
      </c>
      <c r="E14" s="80">
        <v>8482381.3900000006</v>
      </c>
      <c r="F14" s="80">
        <v>210</v>
      </c>
      <c r="G14" s="80">
        <v>67609</v>
      </c>
      <c r="H14" s="61"/>
      <c r="L14" s="61"/>
      <c r="M14" s="61"/>
      <c r="N14" s="61"/>
      <c r="O14" s="61"/>
    </row>
    <row r="15" spans="1:15" ht="27" customHeight="1" x14ac:dyDescent="0.2">
      <c r="A15" s="81" t="s">
        <v>121</v>
      </c>
      <c r="B15" s="82">
        <v>1</v>
      </c>
      <c r="C15" s="82">
        <v>14</v>
      </c>
      <c r="D15" s="82"/>
      <c r="E15" s="82">
        <v>0</v>
      </c>
      <c r="F15" s="82">
        <v>0</v>
      </c>
      <c r="G15" s="82">
        <v>0</v>
      </c>
      <c r="H15" s="61"/>
      <c r="L15" s="61"/>
      <c r="M15" s="61"/>
      <c r="N15" s="61"/>
      <c r="O15" s="61"/>
    </row>
    <row r="16" spans="1:15" ht="27" customHeight="1" x14ac:dyDescent="0.2">
      <c r="A16" s="83" t="s">
        <v>122</v>
      </c>
      <c r="B16" s="80">
        <v>2</v>
      </c>
      <c r="C16" s="80">
        <v>2</v>
      </c>
      <c r="D16" s="80"/>
      <c r="E16" s="80">
        <v>0</v>
      </c>
      <c r="F16" s="80">
        <v>0</v>
      </c>
      <c r="G16" s="80">
        <v>0</v>
      </c>
    </row>
    <row r="17" spans="1:9" ht="25.5" customHeight="1" x14ac:dyDescent="0.2">
      <c r="A17" s="89" t="s">
        <v>123</v>
      </c>
      <c r="B17" s="91">
        <v>68</v>
      </c>
      <c r="C17" s="91">
        <f>C10+C14</f>
        <v>104</v>
      </c>
      <c r="D17" s="91">
        <f>D10+D14</f>
        <v>19960</v>
      </c>
      <c r="E17" s="91">
        <f>E10+E14+E15+E16</f>
        <v>46719849.149999999</v>
      </c>
      <c r="F17" s="91">
        <f t="shared" ref="F17:G17" si="1">F10+F14+F15+F16</f>
        <v>7004</v>
      </c>
      <c r="G17" s="91">
        <f t="shared" si="1"/>
        <v>1886525</v>
      </c>
    </row>
    <row r="18" spans="1:9" x14ac:dyDescent="0.2">
      <c r="I18" s="193"/>
    </row>
    <row r="19" spans="1:9" ht="24" customHeight="1" x14ac:dyDescent="0.25">
      <c r="A19" s="240" t="s">
        <v>59</v>
      </c>
      <c r="B19" s="240"/>
      <c r="C19" s="240"/>
      <c r="D19" s="240"/>
      <c r="E19" s="240"/>
      <c r="F19" s="240"/>
      <c r="G19" s="240"/>
      <c r="H19" s="10"/>
      <c r="I19" s="194"/>
    </row>
    <row r="20" spans="1:9" ht="39.75" customHeight="1" x14ac:dyDescent="0.25">
      <c r="A20" s="64" t="s">
        <v>64</v>
      </c>
      <c r="B20" s="65" t="s">
        <v>124</v>
      </c>
      <c r="C20" s="65" t="s">
        <v>125</v>
      </c>
      <c r="D20" s="65" t="s">
        <v>126</v>
      </c>
      <c r="E20" s="65" t="s">
        <v>125</v>
      </c>
      <c r="F20" s="65" t="s">
        <v>127</v>
      </c>
      <c r="G20" s="65" t="s">
        <v>128</v>
      </c>
      <c r="H20" s="10"/>
    </row>
    <row r="21" spans="1:9" ht="29.25" customHeight="1" x14ac:dyDescent="0.25">
      <c r="A21" s="66" t="s">
        <v>71</v>
      </c>
      <c r="B21" s="84">
        <v>717.81</v>
      </c>
      <c r="C21" s="85">
        <v>41661</v>
      </c>
      <c r="D21" s="84">
        <v>658.28</v>
      </c>
      <c r="E21" s="85">
        <v>41641</v>
      </c>
      <c r="F21" s="84">
        <v>699.92</v>
      </c>
      <c r="G21" s="86">
        <v>6.7500000000000004E-2</v>
      </c>
      <c r="H21" s="10"/>
    </row>
    <row r="22" spans="1:9" ht="26.25" x14ac:dyDescent="0.25">
      <c r="A22" s="68" t="s">
        <v>72</v>
      </c>
      <c r="B22" s="92"/>
      <c r="C22" s="87"/>
      <c r="D22" s="92"/>
      <c r="E22" s="87"/>
      <c r="F22" s="92"/>
      <c r="G22" s="88"/>
      <c r="H22" s="10"/>
    </row>
    <row r="23" spans="1:9" ht="26.25" x14ac:dyDescent="0.25">
      <c r="A23" s="66" t="s">
        <v>73</v>
      </c>
      <c r="B23" s="84"/>
      <c r="C23" s="85"/>
      <c r="D23" s="84"/>
      <c r="E23" s="85"/>
      <c r="F23" s="84"/>
      <c r="G23" s="86"/>
      <c r="H23" s="10"/>
    </row>
    <row r="24" spans="1:9" ht="26.25" x14ac:dyDescent="0.25">
      <c r="A24" s="68" t="s">
        <v>74</v>
      </c>
      <c r="B24" s="92"/>
      <c r="C24" s="87"/>
      <c r="D24" s="92"/>
      <c r="E24" s="87"/>
      <c r="F24" s="92"/>
      <c r="G24" s="88"/>
      <c r="H24" s="10"/>
    </row>
    <row r="25" spans="1:9" ht="25.5" x14ac:dyDescent="0.2">
      <c r="A25" s="66" t="s">
        <v>75</v>
      </c>
      <c r="B25" s="84"/>
      <c r="C25" s="85"/>
      <c r="D25" s="84"/>
      <c r="E25" s="85"/>
      <c r="F25" s="84"/>
      <c r="G25" s="86"/>
    </row>
    <row r="26" spans="1:9" ht="25.5" x14ac:dyDescent="0.2">
      <c r="A26" s="68" t="s">
        <v>76</v>
      </c>
      <c r="B26" s="92"/>
      <c r="C26" s="87"/>
      <c r="D26" s="92"/>
      <c r="E26" s="87"/>
      <c r="F26" s="92"/>
      <c r="G26" s="88"/>
    </row>
    <row r="27" spans="1:9" ht="25.5" x14ac:dyDescent="0.2">
      <c r="A27" s="66" t="s">
        <v>77</v>
      </c>
      <c r="B27" s="84"/>
      <c r="C27" s="85"/>
      <c r="D27" s="84"/>
      <c r="E27" s="85"/>
      <c r="F27" s="84"/>
      <c r="G27" s="86"/>
    </row>
    <row r="28" spans="1:9" ht="25.5" x14ac:dyDescent="0.2">
      <c r="A28" s="68" t="s">
        <v>78</v>
      </c>
      <c r="B28" s="92"/>
      <c r="C28" s="87"/>
      <c r="D28" s="92"/>
      <c r="E28" s="87"/>
      <c r="F28" s="92"/>
      <c r="G28" s="88"/>
    </row>
    <row r="29" spans="1:9" ht="25.5" x14ac:dyDescent="0.2">
      <c r="A29" s="66" t="s">
        <v>79</v>
      </c>
      <c r="B29" s="84"/>
      <c r="C29" s="85"/>
      <c r="D29" s="84"/>
      <c r="E29" s="85"/>
      <c r="F29" s="84"/>
      <c r="G29" s="86"/>
    </row>
    <row r="30" spans="1:9" ht="25.5" x14ac:dyDescent="0.2">
      <c r="A30" s="68" t="s">
        <v>80</v>
      </c>
      <c r="B30" s="92"/>
      <c r="C30" s="87"/>
      <c r="D30" s="92"/>
      <c r="E30" s="87"/>
      <c r="F30" s="92"/>
      <c r="G30" s="88"/>
    </row>
    <row r="31" spans="1:9" ht="25.5" x14ac:dyDescent="0.2">
      <c r="A31" s="66" t="s">
        <v>81</v>
      </c>
      <c r="B31" s="84"/>
      <c r="C31" s="85"/>
      <c r="D31" s="84"/>
      <c r="E31" s="85"/>
      <c r="F31" s="84"/>
      <c r="G31" s="86"/>
    </row>
    <row r="32" spans="1:9" ht="25.5" x14ac:dyDescent="0.2">
      <c r="A32" s="68" t="s">
        <v>82</v>
      </c>
      <c r="B32" s="92"/>
      <c r="C32" s="87"/>
      <c r="D32" s="92"/>
      <c r="E32" s="87"/>
      <c r="F32" s="92"/>
      <c r="G32" s="88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40" t="s">
        <v>60</v>
      </c>
      <c r="B34" s="240"/>
      <c r="C34" s="240"/>
      <c r="D34" s="240"/>
      <c r="E34" s="240"/>
      <c r="F34" s="240"/>
      <c r="G34" s="240"/>
    </row>
    <row r="36" spans="1:11" ht="56.25" x14ac:dyDescent="0.2">
      <c r="I36" s="195" t="s">
        <v>129</v>
      </c>
      <c r="J36" s="196" t="s">
        <v>130</v>
      </c>
      <c r="K36" s="197" t="s">
        <v>131</v>
      </c>
    </row>
    <row r="37" spans="1:11" x14ac:dyDescent="0.2">
      <c r="I37" s="198">
        <v>41641</v>
      </c>
      <c r="J37" s="199">
        <v>658.28</v>
      </c>
      <c r="K37" s="200">
        <v>308</v>
      </c>
    </row>
    <row r="38" spans="1:11" x14ac:dyDescent="0.2">
      <c r="I38" s="198">
        <v>41642</v>
      </c>
      <c r="J38" s="199">
        <v>664.19</v>
      </c>
      <c r="K38" s="200">
        <v>1337</v>
      </c>
    </row>
    <row r="39" spans="1:11" x14ac:dyDescent="0.2">
      <c r="I39" s="198">
        <v>41645</v>
      </c>
      <c r="J39" s="199">
        <v>670.79</v>
      </c>
      <c r="K39" s="200">
        <v>428</v>
      </c>
    </row>
    <row r="40" spans="1:11" x14ac:dyDescent="0.2">
      <c r="I40" s="198">
        <v>41646</v>
      </c>
      <c r="J40" s="199">
        <v>673.48</v>
      </c>
      <c r="K40" s="200">
        <v>913</v>
      </c>
    </row>
    <row r="41" spans="1:11" x14ac:dyDescent="0.2">
      <c r="I41" s="198">
        <v>41647</v>
      </c>
      <c r="J41" s="199">
        <v>676.34</v>
      </c>
      <c r="K41" s="200">
        <v>1034</v>
      </c>
    </row>
    <row r="42" spans="1:11" x14ac:dyDescent="0.2">
      <c r="I42" s="198">
        <v>41648</v>
      </c>
      <c r="J42" s="199">
        <v>672.82</v>
      </c>
      <c r="K42" s="200">
        <v>1711</v>
      </c>
    </row>
    <row r="43" spans="1:11" x14ac:dyDescent="0.2">
      <c r="I43" s="198">
        <v>41649</v>
      </c>
      <c r="J43" s="199">
        <v>678.86</v>
      </c>
      <c r="K43" s="200">
        <v>6327</v>
      </c>
    </row>
    <row r="44" spans="1:11" x14ac:dyDescent="0.2">
      <c r="I44" s="198">
        <v>41652</v>
      </c>
      <c r="J44" s="199">
        <v>677.21</v>
      </c>
      <c r="K44" s="200">
        <v>977</v>
      </c>
    </row>
    <row r="45" spans="1:11" x14ac:dyDescent="0.2">
      <c r="I45" s="198">
        <v>41653</v>
      </c>
      <c r="J45" s="199">
        <v>685.29</v>
      </c>
      <c r="K45" s="200">
        <v>880</v>
      </c>
    </row>
    <row r="46" spans="1:11" x14ac:dyDescent="0.2">
      <c r="I46" s="198">
        <v>41654</v>
      </c>
      <c r="J46" s="199">
        <v>692.64</v>
      </c>
      <c r="K46" s="200">
        <v>1978</v>
      </c>
    </row>
    <row r="47" spans="1:11" x14ac:dyDescent="0.2">
      <c r="I47" s="198">
        <v>41655</v>
      </c>
      <c r="J47" s="199">
        <v>699.16</v>
      </c>
      <c r="K47" s="200">
        <v>1332</v>
      </c>
    </row>
    <row r="48" spans="1:11" x14ac:dyDescent="0.2">
      <c r="I48" s="198">
        <v>41656</v>
      </c>
      <c r="J48" s="199">
        <v>706.39</v>
      </c>
      <c r="K48" s="200">
        <v>2667</v>
      </c>
    </row>
    <row r="49" spans="9:11" x14ac:dyDescent="0.2">
      <c r="I49" s="198">
        <v>41659</v>
      </c>
      <c r="J49" s="199">
        <v>706.06</v>
      </c>
      <c r="K49" s="200">
        <v>3071</v>
      </c>
    </row>
    <row r="50" spans="9:11" x14ac:dyDescent="0.2">
      <c r="I50" s="198">
        <v>41660</v>
      </c>
      <c r="J50" s="199">
        <v>716.25</v>
      </c>
      <c r="K50" s="200">
        <v>2409</v>
      </c>
    </row>
    <row r="51" spans="9:11" x14ac:dyDescent="0.2">
      <c r="I51" s="198">
        <v>41661</v>
      </c>
      <c r="J51" s="199">
        <v>717.81</v>
      </c>
      <c r="K51" s="200">
        <v>1665</v>
      </c>
    </row>
    <row r="52" spans="9:11" x14ac:dyDescent="0.2">
      <c r="I52" s="198">
        <v>41662</v>
      </c>
      <c r="J52" s="199">
        <v>713.3</v>
      </c>
      <c r="K52" s="200">
        <v>1525</v>
      </c>
    </row>
    <row r="53" spans="9:11" x14ac:dyDescent="0.2">
      <c r="I53" s="198">
        <v>41663</v>
      </c>
      <c r="J53" s="199">
        <v>700.56</v>
      </c>
      <c r="K53" s="200">
        <v>1615</v>
      </c>
    </row>
    <row r="54" spans="9:11" x14ac:dyDescent="0.2">
      <c r="I54" s="198">
        <v>41666</v>
      </c>
      <c r="J54" s="199">
        <v>694.78</v>
      </c>
      <c r="K54" s="200">
        <v>634</v>
      </c>
    </row>
    <row r="55" spans="9:11" x14ac:dyDescent="0.2">
      <c r="I55" s="198">
        <v>41667</v>
      </c>
      <c r="J55" s="199">
        <v>702.32</v>
      </c>
      <c r="K55" s="200">
        <v>1439</v>
      </c>
    </row>
    <row r="56" spans="9:11" x14ac:dyDescent="0.2">
      <c r="I56" s="198">
        <v>41668</v>
      </c>
      <c r="J56" s="199">
        <v>703.08</v>
      </c>
      <c r="K56" s="200">
        <v>1795</v>
      </c>
    </row>
    <row r="57" spans="9:11" x14ac:dyDescent="0.2">
      <c r="I57" s="198">
        <v>41669</v>
      </c>
      <c r="J57" s="199">
        <v>701.31</v>
      </c>
      <c r="K57" s="200">
        <v>2578</v>
      </c>
    </row>
    <row r="58" spans="9:11" x14ac:dyDescent="0.2">
      <c r="I58" s="198">
        <v>41670</v>
      </c>
      <c r="J58" s="199">
        <v>699.92</v>
      </c>
      <c r="K58" s="200">
        <v>1612</v>
      </c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7" orientation="portrait" useFirstPageNumber="1" r:id="rId1"/>
  <headerFooter alignWithMargins="0">
    <oddFooter>&amp;R&amp;"Arial,Krepko"&amp;8&amp;P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48"/>
  <sheetViews>
    <sheetView showGridLines="0" view="pageBreakPreview" zoomScale="80" zoomScaleNormal="90" zoomScaleSheetLayoutView="80" workbookViewId="0">
      <selection activeCell="M21" sqref="M2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92" customWidth="1"/>
    <col min="11" max="11" width="10.85546875" style="192" bestFit="1" customWidth="1"/>
    <col min="12" max="12" width="10" style="192" bestFit="1" customWidth="1"/>
    <col min="13" max="13" width="11.42578125" style="192" bestFit="1" customWidth="1"/>
    <col min="14" max="14" width="10" style="192" bestFit="1" customWidth="1"/>
    <col min="15" max="16" width="9.28515625" style="192" bestFit="1" customWidth="1"/>
  </cols>
  <sheetData>
    <row r="1" spans="1:21" s="6" customFormat="1" ht="39" customHeight="1" x14ac:dyDescent="0.3">
      <c r="A1" s="243" t="s">
        <v>61</v>
      </c>
      <c r="B1" s="243"/>
      <c r="C1" s="243"/>
      <c r="D1" s="243"/>
      <c r="E1" s="243"/>
      <c r="F1" s="243"/>
      <c r="G1" s="243"/>
      <c r="J1" s="201"/>
      <c r="K1" s="201"/>
      <c r="L1" s="201"/>
      <c r="M1" s="201"/>
      <c r="N1" s="201"/>
      <c r="O1" s="201"/>
      <c r="P1" s="201"/>
    </row>
    <row r="2" spans="1:21" s="6" customFormat="1" ht="12" customHeight="1" x14ac:dyDescent="0.2">
      <c r="A2" s="242"/>
      <c r="B2" s="242"/>
      <c r="C2" s="242"/>
      <c r="D2" s="242"/>
      <c r="E2" s="242"/>
      <c r="F2" s="242"/>
      <c r="G2" s="242"/>
      <c r="J2" s="201"/>
      <c r="K2" s="201"/>
      <c r="L2" s="201"/>
      <c r="M2" s="201"/>
      <c r="N2" s="201"/>
      <c r="O2" s="201"/>
      <c r="P2" s="201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201"/>
      <c r="K3" s="201"/>
      <c r="L3" s="201"/>
      <c r="M3" s="201"/>
      <c r="N3" s="201"/>
      <c r="O3" s="201"/>
      <c r="P3" s="201"/>
    </row>
    <row r="4" spans="1:21" ht="25.5" customHeight="1" x14ac:dyDescent="0.2">
      <c r="A4" s="240" t="s">
        <v>62</v>
      </c>
      <c r="B4" s="240"/>
      <c r="C4" s="240"/>
      <c r="D4" s="240"/>
      <c r="E4" s="240"/>
      <c r="F4" s="240"/>
      <c r="G4" s="240"/>
    </row>
    <row r="5" spans="1:21" ht="89.25" x14ac:dyDescent="0.2">
      <c r="A5" s="64" t="s">
        <v>64</v>
      </c>
      <c r="B5" s="65" t="s">
        <v>65</v>
      </c>
      <c r="C5" s="65" t="s">
        <v>66</v>
      </c>
      <c r="D5" s="65" t="s">
        <v>67</v>
      </c>
      <c r="E5" s="65" t="s">
        <v>68</v>
      </c>
      <c r="F5" s="65" t="s">
        <v>69</v>
      </c>
      <c r="G5" s="65" t="s">
        <v>70</v>
      </c>
    </row>
    <row r="6" spans="1:21" ht="25.5" x14ac:dyDescent="0.2">
      <c r="A6" s="66" t="s">
        <v>71</v>
      </c>
      <c r="B6" s="67">
        <v>32494285.379999999</v>
      </c>
      <c r="C6" s="67">
        <v>3853703.99</v>
      </c>
      <c r="D6" s="67">
        <v>1889478.39</v>
      </c>
      <c r="E6" s="67">
        <v>8482381.3900000006</v>
      </c>
      <c r="F6" s="67">
        <v>0</v>
      </c>
      <c r="G6" s="67">
        <v>0</v>
      </c>
      <c r="H6" s="61"/>
    </row>
    <row r="7" spans="1:21" ht="25.5" x14ac:dyDescent="0.2">
      <c r="A7" s="68" t="s">
        <v>72</v>
      </c>
      <c r="B7" s="69"/>
      <c r="C7" s="69"/>
      <c r="D7" s="69"/>
      <c r="E7" s="69"/>
      <c r="F7" s="69"/>
      <c r="G7" s="69"/>
      <c r="H7" s="61"/>
    </row>
    <row r="8" spans="1:21" ht="25.5" x14ac:dyDescent="0.2">
      <c r="A8" s="66" t="s">
        <v>73</v>
      </c>
      <c r="B8" s="67"/>
      <c r="C8" s="67"/>
      <c r="D8" s="67"/>
      <c r="E8" s="67"/>
      <c r="F8" s="67"/>
      <c r="G8" s="67"/>
      <c r="H8" s="61"/>
    </row>
    <row r="9" spans="1:21" ht="25.5" x14ac:dyDescent="0.2">
      <c r="A9" s="68" t="s">
        <v>74</v>
      </c>
      <c r="B9" s="69"/>
      <c r="C9" s="69"/>
      <c r="D9" s="69"/>
      <c r="E9" s="69"/>
      <c r="F9" s="69"/>
      <c r="G9" s="69"/>
      <c r="H9" s="11"/>
      <c r="I9" s="12"/>
    </row>
    <row r="10" spans="1:21" ht="25.5" x14ac:dyDescent="0.2">
      <c r="A10" s="66" t="s">
        <v>75</v>
      </c>
      <c r="B10" s="67"/>
      <c r="C10" s="67"/>
      <c r="D10" s="67"/>
      <c r="E10" s="67"/>
      <c r="F10" s="67"/>
      <c r="G10" s="67"/>
      <c r="H10" s="11"/>
      <c r="I10" s="12"/>
    </row>
    <row r="11" spans="1:21" ht="25.5" x14ac:dyDescent="0.2">
      <c r="A11" s="68" t="s">
        <v>76</v>
      </c>
      <c r="B11" s="69"/>
      <c r="C11" s="69"/>
      <c r="D11" s="69"/>
      <c r="E11" s="69"/>
      <c r="F11" s="69"/>
      <c r="G11" s="69"/>
      <c r="H11" s="11"/>
      <c r="I11" s="12"/>
    </row>
    <row r="12" spans="1:21" ht="25.5" x14ac:dyDescent="0.2">
      <c r="A12" s="66" t="s">
        <v>77</v>
      </c>
      <c r="B12" s="67"/>
      <c r="C12" s="67"/>
      <c r="D12" s="67"/>
      <c r="E12" s="67"/>
      <c r="F12" s="67"/>
      <c r="G12" s="67"/>
      <c r="H12" s="11"/>
      <c r="I12" s="12"/>
    </row>
    <row r="13" spans="1:21" ht="25.5" x14ac:dyDescent="0.2">
      <c r="A13" s="68" t="s">
        <v>78</v>
      </c>
      <c r="B13" s="69"/>
      <c r="C13" s="69"/>
      <c r="D13" s="69"/>
      <c r="E13" s="69"/>
      <c r="F13" s="69"/>
      <c r="G13" s="69"/>
      <c r="H13" s="62"/>
      <c r="I13" s="12"/>
    </row>
    <row r="14" spans="1:21" ht="25.5" x14ac:dyDescent="0.2">
      <c r="A14" s="66" t="s">
        <v>79</v>
      </c>
      <c r="B14" s="67"/>
      <c r="C14" s="67"/>
      <c r="D14" s="67"/>
      <c r="E14" s="67"/>
      <c r="F14" s="67"/>
      <c r="G14" s="67"/>
      <c r="H14" s="62"/>
      <c r="I14" s="12"/>
    </row>
    <row r="15" spans="1:21" ht="25.5" x14ac:dyDescent="0.2">
      <c r="A15" s="68" t="s">
        <v>80</v>
      </c>
      <c r="B15" s="69"/>
      <c r="C15" s="69"/>
      <c r="D15" s="69"/>
      <c r="E15" s="69"/>
      <c r="F15" s="69"/>
      <c r="G15" s="69"/>
      <c r="H15" s="13"/>
      <c r="I15" s="13"/>
      <c r="J15" s="202"/>
      <c r="K15" s="202"/>
      <c r="L15" s="202"/>
      <c r="M15" s="202"/>
      <c r="N15" s="202"/>
      <c r="O15" s="202"/>
      <c r="P15" s="202"/>
      <c r="Q15" s="7"/>
      <c r="R15" s="7"/>
      <c r="S15" s="7"/>
      <c r="T15" s="7"/>
      <c r="U15" s="7"/>
    </row>
    <row r="16" spans="1:21" ht="25.5" x14ac:dyDescent="0.2">
      <c r="A16" s="66" t="s">
        <v>81</v>
      </c>
      <c r="B16" s="67"/>
      <c r="C16" s="67"/>
      <c r="D16" s="67"/>
      <c r="E16" s="67"/>
      <c r="F16" s="67"/>
      <c r="G16" s="67"/>
      <c r="H16" s="14"/>
      <c r="I16" s="15"/>
      <c r="J16" s="203"/>
      <c r="K16" s="203"/>
      <c r="L16" s="203"/>
      <c r="M16" s="203"/>
      <c r="N16" s="203"/>
      <c r="O16" s="203"/>
      <c r="P16" s="203"/>
      <c r="Q16" s="9"/>
      <c r="R16" s="8"/>
      <c r="S16" s="9"/>
      <c r="T16" s="9"/>
      <c r="U16" s="9"/>
    </row>
    <row r="17" spans="1:21" ht="25.5" x14ac:dyDescent="0.2">
      <c r="A17" s="68" t="s">
        <v>82</v>
      </c>
      <c r="B17" s="69"/>
      <c r="C17" s="69"/>
      <c r="D17" s="69"/>
      <c r="E17" s="69"/>
      <c r="F17" s="69"/>
      <c r="G17" s="69"/>
      <c r="H17" s="14"/>
      <c r="I17" s="15"/>
      <c r="J17" s="203"/>
      <c r="K17" s="203"/>
      <c r="L17" s="203"/>
      <c r="M17" s="203"/>
      <c r="N17" s="203"/>
      <c r="O17" s="203"/>
      <c r="P17" s="203"/>
      <c r="Q17" s="9"/>
      <c r="R17" s="8"/>
      <c r="S17" s="9"/>
      <c r="T17" s="9"/>
      <c r="U17" s="9"/>
    </row>
    <row r="18" spans="1:21" ht="25.5" x14ac:dyDescent="0.2">
      <c r="A18" s="64" t="s">
        <v>83</v>
      </c>
      <c r="B18" s="217">
        <f>SUM(B6:B17)</f>
        <v>32494285.379999999</v>
      </c>
      <c r="C18" s="217">
        <f t="shared" ref="C18:G18" si="0">SUM(C6:C17)</f>
        <v>3853703.99</v>
      </c>
      <c r="D18" s="217">
        <f t="shared" si="0"/>
        <v>1889478.39</v>
      </c>
      <c r="E18" s="217">
        <f t="shared" si="0"/>
        <v>8482381.3900000006</v>
      </c>
      <c r="F18" s="218">
        <f t="shared" si="0"/>
        <v>0</v>
      </c>
      <c r="G18" s="217">
        <f t="shared" si="0"/>
        <v>0</v>
      </c>
      <c r="H18" s="14"/>
      <c r="I18" s="15"/>
      <c r="J18" s="203"/>
      <c r="K18" s="203"/>
      <c r="L18" s="203"/>
      <c r="M18" s="203"/>
      <c r="N18" s="203"/>
      <c r="O18" s="203"/>
      <c r="P18" s="203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100"/>
      <c r="J19" s="204"/>
      <c r="K19" s="204"/>
      <c r="L19" s="204"/>
      <c r="M19" s="204"/>
      <c r="N19" s="204"/>
      <c r="O19" s="204"/>
      <c r="P19" s="204"/>
    </row>
    <row r="20" spans="1:21" ht="27" customHeight="1" x14ac:dyDescent="0.2">
      <c r="A20" s="244" t="s">
        <v>63</v>
      </c>
      <c r="B20" s="244"/>
      <c r="C20" s="244"/>
      <c r="D20" s="244"/>
      <c r="E20" s="244"/>
      <c r="F20" s="244"/>
      <c r="G20" s="244"/>
      <c r="H20" s="23"/>
      <c r="I20" s="101"/>
      <c r="J20" s="205"/>
      <c r="K20" s="205"/>
      <c r="L20" s="205"/>
      <c r="M20" s="205"/>
      <c r="N20" s="206"/>
      <c r="O20" s="205"/>
      <c r="P20" s="205"/>
    </row>
    <row r="21" spans="1:21" ht="78.75" customHeight="1" x14ac:dyDescent="0.2">
      <c r="A21" s="64" t="s">
        <v>85</v>
      </c>
      <c r="B21" s="65" t="s">
        <v>86</v>
      </c>
      <c r="C21" s="65" t="s">
        <v>87</v>
      </c>
      <c r="D21" s="65" t="s">
        <v>88</v>
      </c>
      <c r="E21" s="65" t="s">
        <v>89</v>
      </c>
      <c r="F21" s="76" t="s">
        <v>90</v>
      </c>
      <c r="G21" s="65" t="s">
        <v>91</v>
      </c>
      <c r="I21" s="100"/>
      <c r="J21" s="204"/>
      <c r="K21" s="204"/>
      <c r="L21" s="204"/>
      <c r="M21" s="204"/>
      <c r="N21" s="204"/>
      <c r="O21" s="204"/>
      <c r="P21" s="204"/>
    </row>
    <row r="22" spans="1:21" ht="26.25" customHeight="1" x14ac:dyDescent="0.2">
      <c r="A22" s="93" t="s">
        <v>7</v>
      </c>
      <c r="B22" s="94" t="s">
        <v>161</v>
      </c>
      <c r="C22" s="67">
        <v>12582804.73</v>
      </c>
      <c r="D22" s="67">
        <v>204300</v>
      </c>
      <c r="E22" s="67">
        <v>1813</v>
      </c>
      <c r="F22" s="70">
        <v>0.3291</v>
      </c>
      <c r="G22" s="70">
        <v>0.26929999999999998</v>
      </c>
      <c r="H22" s="58"/>
      <c r="I22" s="102"/>
      <c r="J22" s="207"/>
      <c r="K22" s="207"/>
      <c r="L22" s="207"/>
      <c r="M22" s="207"/>
      <c r="N22" s="207"/>
      <c r="O22" s="207"/>
      <c r="P22" s="207"/>
      <c r="Q22" s="61"/>
    </row>
    <row r="23" spans="1:21" ht="24.75" customHeight="1" x14ac:dyDescent="0.2">
      <c r="A23" s="95" t="s">
        <v>162</v>
      </c>
      <c r="B23" s="96" t="s">
        <v>161</v>
      </c>
      <c r="C23" s="69">
        <v>5076290.2</v>
      </c>
      <c r="D23" s="69">
        <v>38357</v>
      </c>
      <c r="E23" s="69">
        <v>501</v>
      </c>
      <c r="F23" s="71">
        <v>0.1328</v>
      </c>
      <c r="G23" s="71">
        <v>0.1086</v>
      </c>
      <c r="H23" s="58"/>
      <c r="I23" s="103"/>
      <c r="J23" s="208"/>
      <c r="K23" s="208"/>
      <c r="L23" s="208"/>
      <c r="M23" s="208"/>
      <c r="N23" s="208"/>
      <c r="O23" s="208"/>
      <c r="P23" s="204"/>
      <c r="Q23" s="61"/>
    </row>
    <row r="24" spans="1:21" ht="25.5" x14ac:dyDescent="0.2">
      <c r="A24" s="93" t="s">
        <v>163</v>
      </c>
      <c r="B24" s="94" t="s">
        <v>161</v>
      </c>
      <c r="C24" s="67">
        <v>4542306.67</v>
      </c>
      <c r="D24" s="67">
        <v>529720</v>
      </c>
      <c r="E24" s="67">
        <v>193</v>
      </c>
      <c r="F24" s="70">
        <v>0.1188</v>
      </c>
      <c r="G24" s="70">
        <v>9.7199999999999995E-2</v>
      </c>
      <c r="H24" s="58"/>
      <c r="I24" s="102"/>
      <c r="J24" s="207"/>
      <c r="K24" s="207"/>
      <c r="L24" s="207"/>
      <c r="M24" s="207"/>
      <c r="N24" s="207"/>
      <c r="O24" s="207"/>
      <c r="P24" s="204"/>
      <c r="Q24" s="61"/>
    </row>
    <row r="25" spans="1:21" ht="25.5" x14ac:dyDescent="0.2">
      <c r="A25" s="95" t="s">
        <v>39</v>
      </c>
      <c r="B25" s="96" t="s">
        <v>161</v>
      </c>
      <c r="C25" s="69">
        <v>4194808.8499999996</v>
      </c>
      <c r="D25" s="69">
        <v>17222</v>
      </c>
      <c r="E25" s="69">
        <v>599</v>
      </c>
      <c r="F25" s="71">
        <v>0.10970000000000001</v>
      </c>
      <c r="G25" s="71">
        <v>8.9800000000000005E-2</v>
      </c>
      <c r="H25" s="58"/>
      <c r="I25" s="103"/>
      <c r="J25" s="208"/>
      <c r="K25" s="208"/>
      <c r="L25" s="208"/>
      <c r="M25" s="208"/>
      <c r="N25" s="208"/>
      <c r="O25" s="208"/>
      <c r="P25" s="204"/>
      <c r="Q25" s="61"/>
    </row>
    <row r="26" spans="1:21" ht="25.5" x14ac:dyDescent="0.2">
      <c r="A26" s="93" t="s">
        <v>164</v>
      </c>
      <c r="B26" s="94" t="s">
        <v>161</v>
      </c>
      <c r="C26" s="67">
        <v>2983987.06</v>
      </c>
      <c r="D26" s="67">
        <v>137096</v>
      </c>
      <c r="E26" s="67">
        <v>643</v>
      </c>
      <c r="F26" s="70">
        <v>7.8E-2</v>
      </c>
      <c r="G26" s="70">
        <v>6.3899999999999998E-2</v>
      </c>
      <c r="H26" s="58"/>
      <c r="I26" s="102"/>
      <c r="J26" s="207"/>
      <c r="K26" s="207"/>
      <c r="L26" s="207"/>
      <c r="M26" s="207"/>
      <c r="N26" s="207"/>
      <c r="O26" s="207"/>
      <c r="P26" s="204"/>
      <c r="Q26" s="61"/>
    </row>
    <row r="27" spans="1:21" ht="25.5" x14ac:dyDescent="0.2">
      <c r="A27" s="95" t="s">
        <v>165</v>
      </c>
      <c r="B27" s="96" t="s">
        <v>166</v>
      </c>
      <c r="C27" s="69">
        <v>2332113.39</v>
      </c>
      <c r="D27" s="69">
        <v>75039</v>
      </c>
      <c r="E27" s="69">
        <v>167</v>
      </c>
      <c r="F27" s="71">
        <v>6.0999999999999999E-2</v>
      </c>
      <c r="G27" s="71">
        <v>4.99E-2</v>
      </c>
      <c r="H27" s="58"/>
      <c r="I27" s="103"/>
      <c r="J27" s="208"/>
      <c r="K27" s="208"/>
      <c r="L27" s="208"/>
      <c r="M27" s="208"/>
      <c r="N27" s="208"/>
      <c r="O27" s="208"/>
      <c r="P27" s="204"/>
      <c r="Q27" s="61"/>
    </row>
    <row r="28" spans="1:21" ht="25.5" x14ac:dyDescent="0.2">
      <c r="A28" s="93" t="s">
        <v>41</v>
      </c>
      <c r="B28" s="94" t="s">
        <v>161</v>
      </c>
      <c r="C28" s="67">
        <v>1092537.74</v>
      </c>
      <c r="D28" s="67">
        <v>14803</v>
      </c>
      <c r="E28" s="67">
        <v>445</v>
      </c>
      <c r="F28" s="70">
        <v>2.86E-2</v>
      </c>
      <c r="G28" s="70">
        <v>2.3400000000000001E-2</v>
      </c>
      <c r="H28" s="58"/>
      <c r="I28" s="102"/>
      <c r="J28" s="207"/>
      <c r="K28" s="207"/>
      <c r="L28" s="207"/>
      <c r="M28" s="207"/>
      <c r="N28" s="207"/>
      <c r="O28" s="207"/>
      <c r="P28" s="204"/>
      <c r="Q28" s="61"/>
    </row>
    <row r="29" spans="1:21" ht="25.5" x14ac:dyDescent="0.2">
      <c r="A29" s="95" t="s">
        <v>40</v>
      </c>
      <c r="B29" s="96" t="s">
        <v>161</v>
      </c>
      <c r="C29" s="69">
        <v>891934.42</v>
      </c>
      <c r="D29" s="69">
        <v>78156</v>
      </c>
      <c r="E29" s="69">
        <v>370</v>
      </c>
      <c r="F29" s="71">
        <v>2.3300000000000001E-2</v>
      </c>
      <c r="G29" s="71">
        <v>1.9099999999999999E-2</v>
      </c>
      <c r="H29" s="58"/>
      <c r="I29" s="103"/>
      <c r="J29" s="208"/>
      <c r="K29" s="208"/>
      <c r="L29" s="208"/>
      <c r="M29" s="208"/>
      <c r="N29" s="208"/>
      <c r="O29" s="208"/>
      <c r="P29" s="204"/>
      <c r="Q29" s="61"/>
    </row>
    <row r="30" spans="1:21" ht="25.5" x14ac:dyDescent="0.2">
      <c r="A30" s="93" t="s">
        <v>167</v>
      </c>
      <c r="B30" s="97" t="s">
        <v>168</v>
      </c>
      <c r="C30" s="67">
        <v>876226.05</v>
      </c>
      <c r="D30" s="67">
        <v>1735</v>
      </c>
      <c r="E30" s="67">
        <v>75</v>
      </c>
      <c r="F30" s="70">
        <v>2.29E-2</v>
      </c>
      <c r="G30" s="70">
        <v>1.8800000000000001E-2</v>
      </c>
      <c r="H30" s="58"/>
      <c r="I30" s="102"/>
      <c r="J30" s="207"/>
      <c r="K30" s="207"/>
      <c r="L30" s="207"/>
      <c r="M30" s="207"/>
      <c r="N30" s="207"/>
      <c r="O30" s="207"/>
      <c r="P30" s="204"/>
      <c r="Q30" s="61"/>
    </row>
    <row r="31" spans="1:21" ht="25.5" x14ac:dyDescent="0.2">
      <c r="A31" s="95" t="s">
        <v>169</v>
      </c>
      <c r="B31" s="96" t="s">
        <v>168</v>
      </c>
      <c r="C31" s="69">
        <v>800486</v>
      </c>
      <c r="D31" s="69">
        <v>7813</v>
      </c>
      <c r="E31" s="69">
        <v>204</v>
      </c>
      <c r="F31" s="71">
        <v>2.0899999999999998E-2</v>
      </c>
      <c r="G31" s="71">
        <v>1.7100000000000001E-2</v>
      </c>
      <c r="H31" s="58"/>
      <c r="I31" s="103"/>
      <c r="J31" s="208"/>
      <c r="K31" s="208"/>
      <c r="L31" s="208"/>
      <c r="M31" s="208"/>
      <c r="N31" s="208"/>
      <c r="O31" s="208"/>
      <c r="P31" s="204"/>
      <c r="Q31" s="61"/>
    </row>
    <row r="32" spans="1:21" ht="13.5" customHeight="1" x14ac:dyDescent="0.2">
      <c r="H32" s="26"/>
      <c r="I32" s="102"/>
      <c r="J32" s="207"/>
      <c r="K32" s="207"/>
      <c r="L32" s="207"/>
      <c r="M32" s="207"/>
      <c r="N32" s="207"/>
      <c r="O32" s="207"/>
      <c r="P32" s="204"/>
      <c r="Q32" s="61"/>
    </row>
    <row r="33" spans="1:17" ht="23.25" customHeight="1" x14ac:dyDescent="0.2">
      <c r="A33" s="244" t="s">
        <v>84</v>
      </c>
      <c r="B33" s="244"/>
      <c r="C33" s="244"/>
      <c r="D33" s="244"/>
      <c r="E33" s="244"/>
      <c r="F33" s="244"/>
      <c r="G33" s="244"/>
      <c r="I33" s="103"/>
      <c r="J33" s="208"/>
      <c r="K33" s="208"/>
      <c r="L33" s="208"/>
      <c r="M33" s="208"/>
      <c r="N33" s="208"/>
      <c r="O33" s="208"/>
      <c r="P33" s="204"/>
      <c r="Q33" s="61"/>
    </row>
    <row r="34" spans="1:17" ht="76.5" x14ac:dyDescent="0.2">
      <c r="A34" s="64" t="s">
        <v>85</v>
      </c>
      <c r="B34" s="65" t="s">
        <v>86</v>
      </c>
      <c r="C34" s="65" t="s">
        <v>87</v>
      </c>
      <c r="D34" s="65" t="s">
        <v>88</v>
      </c>
      <c r="E34" s="65" t="s">
        <v>89</v>
      </c>
      <c r="F34" s="76" t="s">
        <v>553</v>
      </c>
      <c r="G34" s="65" t="s">
        <v>91</v>
      </c>
      <c r="J34" s="209"/>
      <c r="K34" s="245" t="s">
        <v>484</v>
      </c>
      <c r="L34" s="246"/>
      <c r="M34" s="246"/>
      <c r="N34" s="245" t="s">
        <v>485</v>
      </c>
      <c r="O34" s="245" t="s">
        <v>486</v>
      </c>
      <c r="P34" s="245" t="s">
        <v>487</v>
      </c>
    </row>
    <row r="35" spans="1:17" ht="29.25" customHeight="1" x14ac:dyDescent="0.2">
      <c r="A35" s="98" t="s">
        <v>170</v>
      </c>
      <c r="B35" s="97" t="s">
        <v>171</v>
      </c>
      <c r="C35" s="72">
        <v>2048544.21</v>
      </c>
      <c r="D35" s="72">
        <v>4919</v>
      </c>
      <c r="E35" s="72">
        <v>2</v>
      </c>
      <c r="F35" s="73">
        <v>0.24149999999999999</v>
      </c>
      <c r="G35" s="73">
        <v>4.3799999999999999E-2</v>
      </c>
      <c r="H35" s="61"/>
      <c r="I35" s="61"/>
      <c r="J35" s="210" t="s">
        <v>56</v>
      </c>
      <c r="K35" s="211" t="s">
        <v>488</v>
      </c>
      <c r="L35" s="211" t="s">
        <v>489</v>
      </c>
      <c r="M35" s="211" t="s">
        <v>490</v>
      </c>
      <c r="N35" s="245"/>
      <c r="O35" s="245"/>
      <c r="P35" s="245"/>
    </row>
    <row r="36" spans="1:17" ht="28.5" customHeight="1" x14ac:dyDescent="0.2">
      <c r="A36" s="99" t="s">
        <v>172</v>
      </c>
      <c r="B36" s="96" t="s">
        <v>171</v>
      </c>
      <c r="C36" s="74">
        <v>1801805.4</v>
      </c>
      <c r="D36" s="74">
        <v>17292</v>
      </c>
      <c r="E36" s="74">
        <v>2</v>
      </c>
      <c r="F36" s="75">
        <v>0.21240000000000001</v>
      </c>
      <c r="G36" s="75">
        <v>3.8600000000000002E-2</v>
      </c>
      <c r="H36" s="61"/>
      <c r="I36" s="61"/>
      <c r="J36" s="212" t="s">
        <v>132</v>
      </c>
      <c r="K36" s="213">
        <f>K48/10^6</f>
        <v>32.494284999999998</v>
      </c>
      <c r="L36" s="213">
        <f t="shared" ref="L36:P36" si="1">L48/10^6</f>
        <v>3.853704</v>
      </c>
      <c r="M36" s="213">
        <f t="shared" si="1"/>
        <v>1.889478</v>
      </c>
      <c r="N36" s="213">
        <f t="shared" si="1"/>
        <v>8.4823810000000002</v>
      </c>
      <c r="O36" s="213">
        <f t="shared" si="1"/>
        <v>0</v>
      </c>
      <c r="P36" s="213">
        <f t="shared" si="1"/>
        <v>0</v>
      </c>
    </row>
    <row r="37" spans="1:17" ht="22.5" x14ac:dyDescent="0.2">
      <c r="A37" s="98" t="s">
        <v>173</v>
      </c>
      <c r="B37" s="97" t="s">
        <v>171</v>
      </c>
      <c r="C37" s="72">
        <v>1599038.5</v>
      </c>
      <c r="D37" s="72">
        <v>1599</v>
      </c>
      <c r="E37" s="72">
        <v>34</v>
      </c>
      <c r="F37" s="73">
        <v>0.1885</v>
      </c>
      <c r="G37" s="73">
        <v>3.4200000000000001E-2</v>
      </c>
      <c r="H37" s="61"/>
      <c r="I37" s="61"/>
      <c r="J37" s="212" t="s">
        <v>133</v>
      </c>
      <c r="K37" s="214"/>
      <c r="L37" s="213"/>
      <c r="M37" s="213"/>
      <c r="N37" s="213"/>
      <c r="O37" s="214"/>
      <c r="P37" s="214"/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212" t="s">
        <v>134</v>
      </c>
      <c r="K38" s="214"/>
      <c r="L38" s="213"/>
      <c r="M38" s="213"/>
      <c r="N38" s="213"/>
      <c r="O38" s="213"/>
      <c r="P38" s="213"/>
    </row>
    <row r="39" spans="1:17" ht="26.25" customHeight="1" x14ac:dyDescent="0.2">
      <c r="A39" s="240" t="s">
        <v>92</v>
      </c>
      <c r="B39" s="240"/>
      <c r="C39" s="240"/>
      <c r="D39" s="240"/>
      <c r="E39" s="240"/>
      <c r="F39" s="240"/>
      <c r="G39" s="240"/>
      <c r="J39" s="212" t="s">
        <v>135</v>
      </c>
      <c r="K39" s="214"/>
      <c r="L39" s="213"/>
      <c r="M39" s="213"/>
      <c r="N39" s="213"/>
      <c r="O39" s="214"/>
      <c r="P39" s="214"/>
    </row>
    <row r="40" spans="1:17" ht="22.5" x14ac:dyDescent="0.2">
      <c r="J40" s="212" t="s">
        <v>136</v>
      </c>
      <c r="K40" s="214"/>
      <c r="L40" s="213"/>
      <c r="M40" s="213"/>
      <c r="N40" s="213"/>
      <c r="O40" s="213"/>
      <c r="P40" s="213"/>
    </row>
    <row r="41" spans="1:17" ht="22.5" x14ac:dyDescent="0.2">
      <c r="J41" s="212" t="s">
        <v>137</v>
      </c>
      <c r="K41" s="214"/>
      <c r="L41" s="213"/>
      <c r="M41" s="213"/>
      <c r="N41" s="213"/>
      <c r="O41" s="214"/>
      <c r="P41" s="214"/>
    </row>
    <row r="42" spans="1:17" ht="22.5" x14ac:dyDescent="0.2">
      <c r="J42" s="212" t="s">
        <v>138</v>
      </c>
      <c r="K42" s="214"/>
      <c r="L42" s="213"/>
      <c r="M42" s="213"/>
      <c r="N42" s="213"/>
      <c r="O42" s="213"/>
      <c r="P42" s="213"/>
    </row>
    <row r="43" spans="1:17" ht="22.5" x14ac:dyDescent="0.2">
      <c r="J43" s="212" t="s">
        <v>139</v>
      </c>
      <c r="K43" s="214"/>
      <c r="L43" s="213"/>
      <c r="M43" s="213"/>
      <c r="N43" s="213"/>
      <c r="O43" s="214"/>
      <c r="P43" s="214"/>
    </row>
    <row r="44" spans="1:17" ht="22.5" x14ac:dyDescent="0.2">
      <c r="J44" s="212" t="s">
        <v>140</v>
      </c>
      <c r="K44" s="214"/>
      <c r="L44" s="213"/>
      <c r="M44" s="213"/>
      <c r="N44" s="213"/>
      <c r="O44" s="213"/>
      <c r="P44" s="213"/>
    </row>
    <row r="45" spans="1:17" ht="22.5" x14ac:dyDescent="0.2">
      <c r="J45" s="212" t="s">
        <v>141</v>
      </c>
      <c r="K45" s="214"/>
      <c r="L45" s="213"/>
      <c r="M45" s="213"/>
      <c r="N45" s="213"/>
      <c r="O45" s="214"/>
      <c r="P45" s="214"/>
    </row>
    <row r="46" spans="1:17" ht="22.5" x14ac:dyDescent="0.2">
      <c r="J46" s="212" t="s">
        <v>142</v>
      </c>
      <c r="K46" s="214"/>
      <c r="L46" s="213"/>
      <c r="M46" s="213"/>
      <c r="N46" s="213"/>
      <c r="O46" s="213"/>
      <c r="P46" s="213"/>
    </row>
    <row r="47" spans="1:17" ht="22.5" x14ac:dyDescent="0.2">
      <c r="J47" s="212" t="s">
        <v>143</v>
      </c>
      <c r="K47" s="214"/>
      <c r="L47" s="213"/>
      <c r="M47" s="213"/>
      <c r="N47" s="213"/>
      <c r="O47" s="214"/>
      <c r="P47" s="214"/>
    </row>
    <row r="48" spans="1:17" ht="25.5" x14ac:dyDescent="0.2">
      <c r="J48" s="216" t="s">
        <v>132</v>
      </c>
      <c r="K48" s="215">
        <v>32494285</v>
      </c>
      <c r="L48" s="215">
        <v>3853704</v>
      </c>
      <c r="M48" s="215">
        <v>1889478</v>
      </c>
      <c r="N48" s="215">
        <v>8482381</v>
      </c>
      <c r="O48" s="215">
        <v>0</v>
      </c>
      <c r="P48" s="215">
        <v>0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4" firstPageNumber="22" orientation="portrait" r:id="rId1"/>
  <headerFooter alignWithMargins="0">
    <oddFooter>&amp;R&amp;"Arial,Krepko"&amp;8&amp;P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view="pageBreakPreview" zoomScale="80" zoomScaleNormal="100" zoomScaleSheetLayoutView="80" workbookViewId="0">
      <selection activeCell="K5" sqref="K5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9.140625" style="237"/>
    <col min="5" max="5" width="13" style="118" customWidth="1"/>
    <col min="6" max="6" width="17.7109375" style="118" customWidth="1"/>
    <col min="7" max="9" width="13.7109375" style="118" customWidth="1"/>
  </cols>
  <sheetData>
    <row r="1" spans="1:16" ht="38.25" customHeight="1" x14ac:dyDescent="0.3">
      <c r="A1" s="243" t="s">
        <v>98</v>
      </c>
      <c r="B1" s="243"/>
      <c r="C1" s="243"/>
      <c r="D1" s="243"/>
      <c r="E1" s="243"/>
      <c r="F1" s="243"/>
      <c r="G1" s="243"/>
      <c r="H1" s="243"/>
      <c r="I1" s="243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28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28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20" customFormat="1" ht="25.5" x14ac:dyDescent="0.2">
      <c r="A4" s="38" t="s">
        <v>99</v>
      </c>
      <c r="B4" s="38"/>
      <c r="C4" s="38"/>
      <c r="D4" s="229"/>
      <c r="E4" s="117"/>
      <c r="F4" s="117"/>
      <c r="G4" s="124"/>
      <c r="H4" s="124"/>
      <c r="I4" s="125"/>
      <c r="J4" s="126"/>
      <c r="K4" s="127"/>
      <c r="L4" s="128"/>
      <c r="M4" s="128"/>
      <c r="N4" s="128"/>
      <c r="O4" s="128"/>
      <c r="P4" s="128"/>
    </row>
    <row r="5" spans="1:16" s="120" customFormat="1" ht="76.5" x14ac:dyDescent="0.2">
      <c r="A5" s="89" t="s">
        <v>85</v>
      </c>
      <c r="B5" s="90" t="s">
        <v>149</v>
      </c>
      <c r="C5" s="90" t="s">
        <v>55</v>
      </c>
      <c r="D5" s="230" t="s">
        <v>146</v>
      </c>
      <c r="E5" s="139" t="s">
        <v>145</v>
      </c>
      <c r="F5" s="139" t="s">
        <v>147</v>
      </c>
      <c r="G5" s="139" t="s">
        <v>87</v>
      </c>
      <c r="H5" s="139" t="s">
        <v>88</v>
      </c>
      <c r="I5" s="139" t="s">
        <v>89</v>
      </c>
    </row>
    <row r="6" spans="1:16" s="120" customFormat="1" x14ac:dyDescent="0.2">
      <c r="A6" s="129" t="s">
        <v>7</v>
      </c>
      <c r="B6" s="129" t="s">
        <v>174</v>
      </c>
      <c r="C6" s="129" t="s">
        <v>175</v>
      </c>
      <c r="D6" s="231">
        <v>59.5</v>
      </c>
      <c r="E6" s="77">
        <v>35426120</v>
      </c>
      <c r="F6" s="77">
        <v>2107854140</v>
      </c>
      <c r="G6" s="77">
        <v>12582804.73</v>
      </c>
      <c r="H6" s="77">
        <v>204300</v>
      </c>
      <c r="I6" s="77">
        <v>1813</v>
      </c>
      <c r="K6" s="130"/>
    </row>
    <row r="7" spans="1:16" s="120" customFormat="1" x14ac:dyDescent="0.2">
      <c r="A7" s="131" t="s">
        <v>162</v>
      </c>
      <c r="B7" s="131" t="s">
        <v>176</v>
      </c>
      <c r="C7" s="131" t="s">
        <v>177</v>
      </c>
      <c r="D7" s="232">
        <v>132.5</v>
      </c>
      <c r="E7" s="78">
        <v>6535478</v>
      </c>
      <c r="F7" s="78">
        <v>865950835</v>
      </c>
      <c r="G7" s="78">
        <v>5076290.2</v>
      </c>
      <c r="H7" s="78">
        <v>38357</v>
      </c>
      <c r="I7" s="78">
        <v>501</v>
      </c>
      <c r="K7" s="130"/>
    </row>
    <row r="8" spans="1:16" s="120" customFormat="1" x14ac:dyDescent="0.2">
      <c r="A8" s="129" t="s">
        <v>163</v>
      </c>
      <c r="B8" s="129" t="s">
        <v>178</v>
      </c>
      <c r="C8" s="129" t="s">
        <v>179</v>
      </c>
      <c r="D8" s="231">
        <v>9.4</v>
      </c>
      <c r="E8" s="77">
        <v>17219662</v>
      </c>
      <c r="F8" s="77">
        <v>161864822.80000001</v>
      </c>
      <c r="G8" s="77">
        <v>4542306.67</v>
      </c>
      <c r="H8" s="77">
        <v>529720</v>
      </c>
      <c r="I8" s="77">
        <v>193</v>
      </c>
      <c r="K8" s="130"/>
    </row>
    <row r="9" spans="1:16" s="120" customFormat="1" x14ac:dyDescent="0.2">
      <c r="A9" s="131" t="s">
        <v>39</v>
      </c>
      <c r="B9" s="131" t="s">
        <v>180</v>
      </c>
      <c r="C9" s="131" t="s">
        <v>181</v>
      </c>
      <c r="D9" s="232">
        <v>255</v>
      </c>
      <c r="E9" s="78">
        <v>2086301</v>
      </c>
      <c r="F9" s="78">
        <v>532006755</v>
      </c>
      <c r="G9" s="78">
        <v>4194808.8499999996</v>
      </c>
      <c r="H9" s="78">
        <v>17222</v>
      </c>
      <c r="I9" s="78">
        <v>599</v>
      </c>
      <c r="K9" s="130"/>
    </row>
    <row r="10" spans="1:16" s="120" customFormat="1" x14ac:dyDescent="0.2">
      <c r="A10" s="129" t="s">
        <v>164</v>
      </c>
      <c r="B10" s="129" t="s">
        <v>182</v>
      </c>
      <c r="C10" s="129" t="s">
        <v>183</v>
      </c>
      <c r="D10" s="231">
        <v>22.5</v>
      </c>
      <c r="E10" s="77">
        <v>22735148</v>
      </c>
      <c r="F10" s="77">
        <v>511540830</v>
      </c>
      <c r="G10" s="77">
        <v>2983987.06</v>
      </c>
      <c r="H10" s="77">
        <v>137096</v>
      </c>
      <c r="I10" s="77">
        <v>643</v>
      </c>
      <c r="K10" s="130"/>
    </row>
    <row r="11" spans="1:16" s="120" customFormat="1" x14ac:dyDescent="0.2">
      <c r="A11" s="131" t="s">
        <v>41</v>
      </c>
      <c r="B11" s="131" t="s">
        <v>184</v>
      </c>
      <c r="C11" s="131" t="s">
        <v>185</v>
      </c>
      <c r="D11" s="232">
        <v>70.989999999999995</v>
      </c>
      <c r="E11" s="78">
        <v>3765361</v>
      </c>
      <c r="F11" s="78">
        <v>267302977.38999999</v>
      </c>
      <c r="G11" s="78">
        <v>1092537.74</v>
      </c>
      <c r="H11" s="78">
        <v>14803</v>
      </c>
      <c r="I11" s="78">
        <v>445</v>
      </c>
      <c r="K11" s="130"/>
    </row>
    <row r="12" spans="1:16" s="120" customFormat="1" x14ac:dyDescent="0.2">
      <c r="A12" s="129" t="s">
        <v>40</v>
      </c>
      <c r="B12" s="129" t="s">
        <v>186</v>
      </c>
      <c r="C12" s="129" t="s">
        <v>187</v>
      </c>
      <c r="D12" s="231">
        <v>13.5</v>
      </c>
      <c r="E12" s="77">
        <v>14000000</v>
      </c>
      <c r="F12" s="77">
        <v>189000000</v>
      </c>
      <c r="G12" s="77">
        <v>891934.42</v>
      </c>
      <c r="H12" s="77">
        <v>78156</v>
      </c>
      <c r="I12" s="77">
        <v>370</v>
      </c>
      <c r="K12" s="130"/>
    </row>
    <row r="13" spans="1:16" s="120" customFormat="1" x14ac:dyDescent="0.2">
      <c r="A13" s="131" t="s">
        <v>8</v>
      </c>
      <c r="B13" s="131" t="s">
        <v>188</v>
      </c>
      <c r="C13" s="131" t="s">
        <v>189</v>
      </c>
      <c r="D13" s="232">
        <v>4.2300000000000004</v>
      </c>
      <c r="E13" s="78">
        <v>22104427</v>
      </c>
      <c r="F13" s="78">
        <v>93501726.209999993</v>
      </c>
      <c r="G13" s="78">
        <v>784980.19</v>
      </c>
      <c r="H13" s="78">
        <v>190681</v>
      </c>
      <c r="I13" s="78">
        <v>384</v>
      </c>
      <c r="K13" s="130"/>
    </row>
    <row r="14" spans="1:16" s="120" customFormat="1" x14ac:dyDescent="0.2">
      <c r="A14" s="129" t="s">
        <v>190</v>
      </c>
      <c r="B14" s="129" t="s">
        <v>191</v>
      </c>
      <c r="C14" s="129" t="s">
        <v>192</v>
      </c>
      <c r="D14" s="231">
        <v>1.1599999999999999</v>
      </c>
      <c r="E14" s="77">
        <v>16830838</v>
      </c>
      <c r="F14" s="77">
        <v>19506941.239999998</v>
      </c>
      <c r="G14" s="77">
        <v>344635.52</v>
      </c>
      <c r="H14" s="77">
        <v>414703</v>
      </c>
      <c r="I14" s="77">
        <v>309</v>
      </c>
      <c r="K14" s="130"/>
    </row>
    <row r="15" spans="1:16" s="120" customFormat="1" ht="25.5" x14ac:dyDescent="0.2">
      <c r="A15" s="140" t="s">
        <v>150</v>
      </c>
      <c r="B15" s="141"/>
      <c r="C15" s="141"/>
      <c r="D15" s="233"/>
      <c r="E15" s="142"/>
      <c r="F15" s="144">
        <f>SUM(F6:F14)</f>
        <v>4748529027.6400003</v>
      </c>
      <c r="G15" s="144">
        <f t="shared" ref="G15:I15" si="0">SUM(G6:G14)</f>
        <v>32494285.380000003</v>
      </c>
      <c r="H15" s="144">
        <f t="shared" si="0"/>
        <v>1625038</v>
      </c>
      <c r="I15" s="144">
        <f t="shared" si="0"/>
        <v>5257</v>
      </c>
      <c r="K15" s="130"/>
    </row>
    <row r="16" spans="1:16" s="120" customFormat="1" x14ac:dyDescent="0.2">
      <c r="A16" s="132"/>
      <c r="B16" s="132"/>
      <c r="C16" s="132"/>
      <c r="D16" s="234"/>
      <c r="E16" s="126"/>
      <c r="F16" s="126"/>
      <c r="G16" s="126"/>
      <c r="H16" s="126"/>
      <c r="I16" s="122"/>
      <c r="K16" s="130"/>
      <c r="L16" s="128"/>
      <c r="M16" s="128"/>
      <c r="N16" s="128"/>
      <c r="O16" s="128"/>
      <c r="P16" s="128"/>
    </row>
    <row r="17" spans="1:16" s="120" customFormat="1" x14ac:dyDescent="0.2">
      <c r="A17" s="132"/>
      <c r="B17" s="132"/>
      <c r="C17" s="132"/>
      <c r="D17" s="234"/>
      <c r="E17" s="126"/>
      <c r="F17" s="126"/>
      <c r="G17" s="126"/>
      <c r="H17" s="126"/>
      <c r="I17" s="122"/>
      <c r="K17" s="130"/>
      <c r="L17" s="128"/>
      <c r="M17" s="128"/>
      <c r="N17" s="128"/>
      <c r="O17" s="128"/>
      <c r="P17" s="128"/>
    </row>
    <row r="18" spans="1:16" s="120" customFormat="1" ht="25.5" x14ac:dyDescent="0.2">
      <c r="A18" s="114" t="s">
        <v>100</v>
      </c>
      <c r="B18" s="115"/>
      <c r="C18" s="115"/>
      <c r="D18" s="235"/>
      <c r="E18" s="119"/>
      <c r="F18" s="119"/>
      <c r="G18" s="126"/>
      <c r="H18" s="126"/>
      <c r="I18" s="122"/>
      <c r="K18" s="130"/>
      <c r="L18" s="128"/>
      <c r="M18" s="128"/>
      <c r="N18" s="128"/>
      <c r="O18" s="128"/>
      <c r="P18" s="128"/>
    </row>
    <row r="19" spans="1:16" s="120" customFormat="1" ht="76.5" x14ac:dyDescent="0.2">
      <c r="A19" s="140" t="s">
        <v>85</v>
      </c>
      <c r="B19" s="143" t="s">
        <v>149</v>
      </c>
      <c r="C19" s="143" t="s">
        <v>55</v>
      </c>
      <c r="D19" s="230" t="s">
        <v>146</v>
      </c>
      <c r="E19" s="139" t="s">
        <v>145</v>
      </c>
      <c r="F19" s="139" t="s">
        <v>147</v>
      </c>
      <c r="G19" s="139" t="s">
        <v>87</v>
      </c>
      <c r="H19" s="139" t="s">
        <v>88</v>
      </c>
      <c r="I19" s="139" t="s">
        <v>89</v>
      </c>
      <c r="K19" s="130"/>
      <c r="L19" s="128"/>
      <c r="M19" s="128"/>
      <c r="N19" s="128"/>
      <c r="O19" s="128"/>
      <c r="P19" s="128"/>
    </row>
    <row r="20" spans="1:16" s="120" customFormat="1" x14ac:dyDescent="0.2">
      <c r="A20" s="129" t="s">
        <v>165</v>
      </c>
      <c r="B20" s="129" t="s">
        <v>193</v>
      </c>
      <c r="C20" s="129" t="s">
        <v>194</v>
      </c>
      <c r="D20" s="231">
        <v>35.299999999999997</v>
      </c>
      <c r="E20" s="77">
        <v>1608313</v>
      </c>
      <c r="F20" s="77">
        <v>56773448.899999999</v>
      </c>
      <c r="G20" s="77">
        <v>2332113.39</v>
      </c>
      <c r="H20" s="77">
        <v>75039</v>
      </c>
      <c r="I20" s="77">
        <v>167</v>
      </c>
      <c r="K20" s="130"/>
      <c r="L20" s="128"/>
      <c r="M20" s="128"/>
      <c r="N20" s="128"/>
      <c r="O20" s="128"/>
      <c r="P20" s="128"/>
    </row>
    <row r="21" spans="1:16" s="120" customFormat="1" x14ac:dyDescent="0.2">
      <c r="A21" s="131" t="s">
        <v>195</v>
      </c>
      <c r="B21" s="131" t="s">
        <v>196</v>
      </c>
      <c r="C21" s="131" t="s">
        <v>197</v>
      </c>
      <c r="D21" s="232">
        <v>33.979999999999997</v>
      </c>
      <c r="E21" s="78">
        <v>1936229</v>
      </c>
      <c r="F21" s="78">
        <v>65783380.280000001</v>
      </c>
      <c r="G21" s="78">
        <v>512286.94</v>
      </c>
      <c r="H21" s="78">
        <v>16367</v>
      </c>
      <c r="I21" s="78">
        <v>303</v>
      </c>
      <c r="K21" s="130"/>
      <c r="L21" s="128"/>
      <c r="M21" s="128"/>
      <c r="N21" s="128"/>
      <c r="O21" s="128"/>
      <c r="P21" s="128"/>
    </row>
    <row r="22" spans="1:16" s="120" customFormat="1" x14ac:dyDescent="0.2">
      <c r="A22" s="129" t="s">
        <v>198</v>
      </c>
      <c r="B22" s="129" t="s">
        <v>199</v>
      </c>
      <c r="C22" s="129" t="s">
        <v>200</v>
      </c>
      <c r="D22" s="231">
        <v>79.900000000000006</v>
      </c>
      <c r="E22" s="77">
        <v>355792</v>
      </c>
      <c r="F22" s="77">
        <v>28427780.800000001</v>
      </c>
      <c r="G22" s="77">
        <v>437865.16</v>
      </c>
      <c r="H22" s="77">
        <v>5701</v>
      </c>
      <c r="I22" s="77">
        <v>172</v>
      </c>
      <c r="K22" s="130"/>
      <c r="L22" s="128"/>
      <c r="M22" s="128"/>
      <c r="N22" s="128"/>
      <c r="O22" s="128"/>
      <c r="P22" s="128"/>
    </row>
    <row r="23" spans="1:16" s="120" customFormat="1" x14ac:dyDescent="0.2">
      <c r="A23" s="131" t="s">
        <v>201</v>
      </c>
      <c r="B23" s="131" t="s">
        <v>202</v>
      </c>
      <c r="C23" s="131" t="s">
        <v>203</v>
      </c>
      <c r="D23" s="232">
        <v>252</v>
      </c>
      <c r="E23" s="78">
        <v>112800</v>
      </c>
      <c r="F23" s="78">
        <v>28425600</v>
      </c>
      <c r="G23" s="78">
        <v>376984.6</v>
      </c>
      <c r="H23" s="78">
        <v>1531</v>
      </c>
      <c r="I23" s="78">
        <v>72</v>
      </c>
      <c r="K23" s="130"/>
      <c r="L23" s="128"/>
      <c r="M23" s="128"/>
      <c r="N23" s="128"/>
      <c r="O23" s="128"/>
      <c r="P23" s="128"/>
    </row>
    <row r="24" spans="1:16" s="120" customFormat="1" x14ac:dyDescent="0.2">
      <c r="A24" s="129" t="s">
        <v>204</v>
      </c>
      <c r="B24" s="129" t="s">
        <v>205</v>
      </c>
      <c r="C24" s="129" t="s">
        <v>206</v>
      </c>
      <c r="D24" s="231">
        <v>4.8499999999999996</v>
      </c>
      <c r="E24" s="77">
        <v>8611481</v>
      </c>
      <c r="F24" s="77">
        <v>41765682.850000001</v>
      </c>
      <c r="G24" s="77">
        <v>171580.63</v>
      </c>
      <c r="H24" s="77">
        <v>38081</v>
      </c>
      <c r="I24" s="77">
        <v>145</v>
      </c>
      <c r="K24" s="130"/>
      <c r="L24" s="128"/>
      <c r="M24" s="128"/>
      <c r="N24" s="128"/>
      <c r="O24" s="128"/>
      <c r="P24" s="128"/>
    </row>
    <row r="25" spans="1:16" s="120" customFormat="1" x14ac:dyDescent="0.2">
      <c r="A25" s="131" t="s">
        <v>207</v>
      </c>
      <c r="B25" s="131" t="s">
        <v>207</v>
      </c>
      <c r="C25" s="131" t="s">
        <v>208</v>
      </c>
      <c r="D25" s="232">
        <v>0.4</v>
      </c>
      <c r="E25" s="78">
        <v>2006987</v>
      </c>
      <c r="F25" s="78">
        <v>802794.8</v>
      </c>
      <c r="G25" s="78">
        <v>13802.8</v>
      </c>
      <c r="H25" s="78">
        <v>23940</v>
      </c>
      <c r="I25" s="78">
        <v>115</v>
      </c>
      <c r="J25" s="133"/>
      <c r="L25" s="128"/>
      <c r="M25" s="128"/>
      <c r="N25" s="128"/>
      <c r="O25" s="128"/>
      <c r="P25" s="128"/>
    </row>
    <row r="26" spans="1:16" s="120" customFormat="1" x14ac:dyDescent="0.2">
      <c r="A26" s="129" t="s">
        <v>209</v>
      </c>
      <c r="B26" s="129" t="s">
        <v>210</v>
      </c>
      <c r="C26" s="129" t="s">
        <v>211</v>
      </c>
      <c r="D26" s="231">
        <v>40</v>
      </c>
      <c r="E26" s="77">
        <v>497022</v>
      </c>
      <c r="F26" s="77">
        <v>19880880</v>
      </c>
      <c r="G26" s="77">
        <v>4406.93</v>
      </c>
      <c r="H26" s="77">
        <v>145</v>
      </c>
      <c r="I26" s="77">
        <v>16</v>
      </c>
      <c r="J26" s="133"/>
      <c r="L26" s="128"/>
      <c r="M26" s="128"/>
      <c r="N26" s="128"/>
      <c r="O26" s="128"/>
      <c r="P26" s="128"/>
    </row>
    <row r="27" spans="1:16" s="120" customFormat="1" x14ac:dyDescent="0.2">
      <c r="A27" s="131" t="s">
        <v>212</v>
      </c>
      <c r="B27" s="131" t="s">
        <v>213</v>
      </c>
      <c r="C27" s="131" t="s">
        <v>214</v>
      </c>
      <c r="D27" s="232">
        <v>2</v>
      </c>
      <c r="E27" s="78">
        <v>2838414</v>
      </c>
      <c r="F27" s="78">
        <v>5676828</v>
      </c>
      <c r="G27" s="78">
        <v>2707.97</v>
      </c>
      <c r="H27" s="78">
        <v>1132</v>
      </c>
      <c r="I27" s="78">
        <v>9</v>
      </c>
      <c r="J27" s="133"/>
      <c r="L27" s="128"/>
      <c r="M27" s="128"/>
      <c r="N27" s="128"/>
      <c r="O27" s="128"/>
      <c r="P27" s="128"/>
    </row>
    <row r="28" spans="1:16" s="120" customFormat="1" x14ac:dyDescent="0.2">
      <c r="A28" s="129" t="s">
        <v>215</v>
      </c>
      <c r="B28" s="129" t="s">
        <v>216</v>
      </c>
      <c r="C28" s="129" t="s">
        <v>217</v>
      </c>
      <c r="D28" s="231">
        <v>29.4</v>
      </c>
      <c r="E28" s="77">
        <v>189876</v>
      </c>
      <c r="F28" s="77">
        <v>5582354.4000000004</v>
      </c>
      <c r="G28" s="77">
        <v>1293.5999999999999</v>
      </c>
      <c r="H28" s="77">
        <v>44</v>
      </c>
      <c r="I28" s="77">
        <v>2</v>
      </c>
      <c r="J28" s="133"/>
      <c r="L28" s="128"/>
      <c r="M28" s="128"/>
      <c r="N28" s="128"/>
      <c r="O28" s="128"/>
      <c r="P28" s="128"/>
    </row>
    <row r="29" spans="1:16" s="120" customFormat="1" x14ac:dyDescent="0.2">
      <c r="A29" s="129" t="s">
        <v>218</v>
      </c>
      <c r="B29" s="129" t="s">
        <v>219</v>
      </c>
      <c r="C29" s="129" t="s">
        <v>220</v>
      </c>
      <c r="D29" s="231">
        <v>0.08</v>
      </c>
      <c r="E29" s="77">
        <v>5180000</v>
      </c>
      <c r="F29" s="77">
        <v>424760</v>
      </c>
      <c r="G29" s="77">
        <v>610.65</v>
      </c>
      <c r="H29" s="77">
        <v>3212</v>
      </c>
      <c r="I29" s="77">
        <v>47</v>
      </c>
      <c r="L29" s="128"/>
      <c r="M29" s="128"/>
      <c r="N29" s="128"/>
      <c r="O29" s="128"/>
      <c r="P29" s="128"/>
    </row>
    <row r="30" spans="1:16" s="120" customFormat="1" x14ac:dyDescent="0.2">
      <c r="A30" s="131" t="s">
        <v>221</v>
      </c>
      <c r="B30" s="131" t="s">
        <v>222</v>
      </c>
      <c r="C30" s="131" t="s">
        <v>223</v>
      </c>
      <c r="D30" s="232">
        <v>3.76</v>
      </c>
      <c r="E30" s="78">
        <v>3447901</v>
      </c>
      <c r="F30" s="78">
        <v>12964107.76</v>
      </c>
      <c r="G30" s="78">
        <v>45.12</v>
      </c>
      <c r="H30" s="78">
        <v>12</v>
      </c>
      <c r="I30" s="78">
        <v>1</v>
      </c>
      <c r="K30" s="128"/>
      <c r="L30" s="128"/>
      <c r="M30" s="128"/>
      <c r="N30" s="128"/>
      <c r="O30" s="128"/>
      <c r="P30" s="128"/>
    </row>
    <row r="31" spans="1:16" s="120" customFormat="1" x14ac:dyDescent="0.2">
      <c r="A31" s="129" t="s">
        <v>224</v>
      </c>
      <c r="B31" s="129" t="s">
        <v>225</v>
      </c>
      <c r="C31" s="129" t="s">
        <v>226</v>
      </c>
      <c r="D31" s="231">
        <v>6.2</v>
      </c>
      <c r="E31" s="77">
        <v>594601</v>
      </c>
      <c r="F31" s="77">
        <v>3686526.2</v>
      </c>
      <c r="G31" s="77">
        <v>6.2</v>
      </c>
      <c r="H31" s="77">
        <v>1</v>
      </c>
      <c r="I31" s="77">
        <v>1</v>
      </c>
      <c r="K31" s="128"/>
      <c r="L31" s="128"/>
      <c r="M31" s="128"/>
      <c r="N31" s="128"/>
      <c r="O31" s="128"/>
      <c r="P31" s="128"/>
    </row>
    <row r="32" spans="1:16" s="120" customFormat="1" x14ac:dyDescent="0.2">
      <c r="A32" s="131" t="s">
        <v>227</v>
      </c>
      <c r="B32" s="131" t="s">
        <v>228</v>
      </c>
      <c r="C32" s="131" t="s">
        <v>229</v>
      </c>
      <c r="D32" s="232">
        <v>13.9</v>
      </c>
      <c r="E32" s="78">
        <v>491393</v>
      </c>
      <c r="F32" s="78">
        <v>6830362.7000000002</v>
      </c>
      <c r="G32" s="78">
        <v>0</v>
      </c>
      <c r="H32" s="78">
        <v>0</v>
      </c>
      <c r="I32" s="78">
        <v>0</v>
      </c>
      <c r="K32" s="128"/>
      <c r="L32" s="128"/>
      <c r="M32" s="128"/>
      <c r="N32" s="128"/>
      <c r="O32" s="128"/>
      <c r="P32" s="128"/>
    </row>
    <row r="33" spans="1:16" s="120" customFormat="1" ht="25.5" x14ac:dyDescent="0.2">
      <c r="A33" s="140" t="s">
        <v>150</v>
      </c>
      <c r="B33" s="141"/>
      <c r="C33" s="141"/>
      <c r="D33" s="233"/>
      <c r="E33" s="142"/>
      <c r="F33" s="144">
        <f>SUM(F20:F32)</f>
        <v>277024506.69</v>
      </c>
      <c r="G33" s="144">
        <f t="shared" ref="G33:I33" si="1">SUM(G20:G32)</f>
        <v>3853703.9900000007</v>
      </c>
      <c r="H33" s="144">
        <f t="shared" si="1"/>
        <v>165205</v>
      </c>
      <c r="I33" s="144">
        <f t="shared" si="1"/>
        <v>1050</v>
      </c>
      <c r="K33" s="130"/>
      <c r="L33" s="128"/>
      <c r="M33" s="128"/>
      <c r="N33" s="128"/>
      <c r="O33" s="128"/>
      <c r="P33" s="128"/>
    </row>
    <row r="34" spans="1:16" s="120" customFormat="1" x14ac:dyDescent="0.2">
      <c r="A34" s="134"/>
      <c r="B34" s="134"/>
      <c r="C34" s="134"/>
      <c r="D34" s="236"/>
      <c r="E34" s="135"/>
      <c r="F34" s="135"/>
      <c r="G34" s="136"/>
      <c r="H34" s="136"/>
      <c r="I34" s="136"/>
      <c r="K34" s="130"/>
      <c r="L34" s="128"/>
      <c r="M34" s="128"/>
      <c r="N34" s="128"/>
      <c r="O34" s="128"/>
      <c r="P34" s="128"/>
    </row>
    <row r="35" spans="1:16" s="120" customFormat="1" x14ac:dyDescent="0.2">
      <c r="A35" s="134"/>
      <c r="B35" s="134"/>
      <c r="C35" s="134"/>
      <c r="D35" s="236"/>
      <c r="E35" s="135"/>
      <c r="F35" s="135"/>
      <c r="G35" s="136"/>
      <c r="H35" s="136"/>
      <c r="I35" s="136"/>
      <c r="K35" s="130"/>
      <c r="L35" s="128"/>
      <c r="M35" s="128"/>
      <c r="N35" s="128"/>
      <c r="O35" s="128"/>
      <c r="P35" s="128"/>
    </row>
    <row r="36" spans="1:16" s="120" customFormat="1" ht="25.5" x14ac:dyDescent="0.2">
      <c r="A36" s="114" t="s">
        <v>101</v>
      </c>
      <c r="B36" s="115"/>
      <c r="C36" s="115"/>
      <c r="D36" s="235"/>
      <c r="E36" s="119"/>
      <c r="F36" s="119"/>
      <c r="G36" s="124"/>
      <c r="H36" s="124"/>
      <c r="I36" s="125"/>
      <c r="J36" s="133"/>
      <c r="K36" s="128"/>
      <c r="L36" s="128"/>
      <c r="M36" s="128"/>
      <c r="N36" s="128"/>
      <c r="O36" s="128"/>
      <c r="P36" s="128"/>
    </row>
    <row r="37" spans="1:16" s="120" customFormat="1" ht="76.5" x14ac:dyDescent="0.2">
      <c r="A37" s="140" t="s">
        <v>85</v>
      </c>
      <c r="B37" s="143" t="s">
        <v>149</v>
      </c>
      <c r="C37" s="143" t="s">
        <v>55</v>
      </c>
      <c r="D37" s="230" t="s">
        <v>146</v>
      </c>
      <c r="E37" s="139" t="s">
        <v>145</v>
      </c>
      <c r="F37" s="139" t="s">
        <v>147</v>
      </c>
      <c r="G37" s="139" t="s">
        <v>87</v>
      </c>
      <c r="H37" s="139" t="s">
        <v>88</v>
      </c>
      <c r="I37" s="139" t="s">
        <v>89</v>
      </c>
      <c r="K37" s="128"/>
      <c r="L37" s="128"/>
      <c r="M37" s="128"/>
      <c r="N37" s="128"/>
      <c r="O37" s="128"/>
      <c r="P37" s="128"/>
    </row>
    <row r="38" spans="1:16" s="120" customFormat="1" x14ac:dyDescent="0.2">
      <c r="A38" s="129" t="s">
        <v>167</v>
      </c>
      <c r="B38" s="129" t="s">
        <v>230</v>
      </c>
      <c r="C38" s="129" t="s">
        <v>231</v>
      </c>
      <c r="D38" s="231">
        <v>500</v>
      </c>
      <c r="E38" s="77">
        <v>278446</v>
      </c>
      <c r="F38" s="77">
        <v>139223000</v>
      </c>
      <c r="G38" s="77">
        <v>876226.05</v>
      </c>
      <c r="H38" s="77">
        <v>1735</v>
      </c>
      <c r="I38" s="77">
        <v>75</v>
      </c>
      <c r="K38" s="128"/>
      <c r="L38" s="128"/>
      <c r="M38" s="128"/>
      <c r="N38" s="128"/>
      <c r="O38" s="128"/>
      <c r="P38" s="128"/>
    </row>
    <row r="39" spans="1:16" s="120" customFormat="1" x14ac:dyDescent="0.2">
      <c r="A39" s="131" t="s">
        <v>169</v>
      </c>
      <c r="B39" s="131" t="s">
        <v>232</v>
      </c>
      <c r="C39" s="131" t="s">
        <v>233</v>
      </c>
      <c r="D39" s="232">
        <v>109</v>
      </c>
      <c r="E39" s="78">
        <v>814626</v>
      </c>
      <c r="F39" s="78">
        <v>88794234</v>
      </c>
      <c r="G39" s="78">
        <v>800486</v>
      </c>
      <c r="H39" s="78">
        <v>7813</v>
      </c>
      <c r="I39" s="78">
        <v>204</v>
      </c>
      <c r="K39" s="128"/>
      <c r="L39" s="128"/>
      <c r="M39" s="128"/>
      <c r="N39" s="128"/>
      <c r="O39" s="128"/>
      <c r="P39" s="128"/>
    </row>
    <row r="40" spans="1:16" s="120" customFormat="1" x14ac:dyDescent="0.2">
      <c r="A40" s="129" t="s">
        <v>234</v>
      </c>
      <c r="B40" s="129" t="s">
        <v>235</v>
      </c>
      <c r="C40" s="129" t="s">
        <v>236</v>
      </c>
      <c r="D40" s="231">
        <v>31.1</v>
      </c>
      <c r="E40" s="77">
        <v>186436</v>
      </c>
      <c r="F40" s="77">
        <v>5798159.5999999996</v>
      </c>
      <c r="G40" s="77">
        <v>92661.38</v>
      </c>
      <c r="H40" s="77">
        <v>2788</v>
      </c>
      <c r="I40" s="77">
        <v>25</v>
      </c>
    </row>
    <row r="41" spans="1:16" s="120" customFormat="1" x14ac:dyDescent="0.2">
      <c r="A41" s="131" t="s">
        <v>237</v>
      </c>
      <c r="B41" s="131" t="s">
        <v>238</v>
      </c>
      <c r="C41" s="131" t="s">
        <v>239</v>
      </c>
      <c r="D41" s="232">
        <v>16</v>
      </c>
      <c r="E41" s="78">
        <v>497847</v>
      </c>
      <c r="F41" s="78">
        <v>7965552</v>
      </c>
      <c r="G41" s="78">
        <v>37849.230000000003</v>
      </c>
      <c r="H41" s="78">
        <v>2363</v>
      </c>
      <c r="I41" s="78">
        <v>14</v>
      </c>
    </row>
    <row r="42" spans="1:16" s="120" customFormat="1" x14ac:dyDescent="0.2">
      <c r="A42" s="129" t="s">
        <v>240</v>
      </c>
      <c r="B42" s="129" t="s">
        <v>241</v>
      </c>
      <c r="C42" s="129" t="s">
        <v>242</v>
      </c>
      <c r="D42" s="231">
        <v>28</v>
      </c>
      <c r="E42" s="77">
        <v>449872</v>
      </c>
      <c r="F42" s="77">
        <v>12596416</v>
      </c>
      <c r="G42" s="77">
        <v>32765.52</v>
      </c>
      <c r="H42" s="77">
        <v>1170</v>
      </c>
      <c r="I42" s="77">
        <v>10</v>
      </c>
    </row>
    <row r="43" spans="1:16" s="120" customFormat="1" x14ac:dyDescent="0.2">
      <c r="A43" s="131" t="s">
        <v>243</v>
      </c>
      <c r="B43" s="131" t="s">
        <v>244</v>
      </c>
      <c r="C43" s="131" t="s">
        <v>245</v>
      </c>
      <c r="D43" s="232">
        <v>8.15</v>
      </c>
      <c r="E43" s="78">
        <v>1793869</v>
      </c>
      <c r="F43" s="78">
        <v>14620032.35</v>
      </c>
      <c r="G43" s="78">
        <v>14807.3</v>
      </c>
      <c r="H43" s="78">
        <v>1825</v>
      </c>
      <c r="I43" s="78">
        <v>10</v>
      </c>
    </row>
    <row r="44" spans="1:16" s="120" customFormat="1" x14ac:dyDescent="0.2">
      <c r="A44" s="129" t="s">
        <v>246</v>
      </c>
      <c r="B44" s="129" t="s">
        <v>247</v>
      </c>
      <c r="C44" s="129" t="s">
        <v>248</v>
      </c>
      <c r="D44" s="231">
        <v>8</v>
      </c>
      <c r="E44" s="77">
        <v>3199932</v>
      </c>
      <c r="F44" s="77">
        <v>25599456</v>
      </c>
      <c r="G44" s="77">
        <v>8824</v>
      </c>
      <c r="H44" s="77">
        <v>1103</v>
      </c>
      <c r="I44" s="77">
        <v>22</v>
      </c>
    </row>
    <row r="45" spans="1:16" s="120" customFormat="1" x14ac:dyDescent="0.2">
      <c r="A45" s="131" t="s">
        <v>249</v>
      </c>
      <c r="B45" s="131" t="s">
        <v>250</v>
      </c>
      <c r="C45" s="131" t="s">
        <v>251</v>
      </c>
      <c r="D45" s="232">
        <v>6.3</v>
      </c>
      <c r="E45" s="78">
        <v>1254960</v>
      </c>
      <c r="F45" s="78">
        <v>7906248</v>
      </c>
      <c r="G45" s="78">
        <v>7619.57</v>
      </c>
      <c r="H45" s="78">
        <v>1246</v>
      </c>
      <c r="I45" s="78">
        <v>7</v>
      </c>
      <c r="K45" s="127"/>
      <c r="L45" s="128"/>
      <c r="M45" s="128"/>
      <c r="N45" s="128"/>
      <c r="O45" s="128"/>
      <c r="P45" s="128"/>
    </row>
    <row r="46" spans="1:16" s="120" customFormat="1" x14ac:dyDescent="0.2">
      <c r="A46" s="129" t="s">
        <v>252</v>
      </c>
      <c r="B46" s="129" t="s">
        <v>253</v>
      </c>
      <c r="C46" s="129" t="s">
        <v>254</v>
      </c>
      <c r="D46" s="231">
        <v>9.5</v>
      </c>
      <c r="E46" s="77">
        <v>2675640</v>
      </c>
      <c r="F46" s="77">
        <v>25418580</v>
      </c>
      <c r="G46" s="77">
        <v>6443.34</v>
      </c>
      <c r="H46" s="77">
        <v>727</v>
      </c>
      <c r="I46" s="77">
        <v>31</v>
      </c>
    </row>
    <row r="47" spans="1:16" s="120" customFormat="1" x14ac:dyDescent="0.2">
      <c r="A47" s="129" t="s">
        <v>255</v>
      </c>
      <c r="B47" s="129" t="s">
        <v>256</v>
      </c>
      <c r="C47" s="129" t="s">
        <v>257</v>
      </c>
      <c r="D47" s="231">
        <v>4.3</v>
      </c>
      <c r="E47" s="77">
        <v>1291809</v>
      </c>
      <c r="F47" s="77">
        <v>5554778.7000000002</v>
      </c>
      <c r="G47" s="77">
        <v>6185.5</v>
      </c>
      <c r="H47" s="77">
        <v>1375</v>
      </c>
      <c r="I47" s="77">
        <v>9</v>
      </c>
    </row>
    <row r="48" spans="1:16" s="120" customFormat="1" x14ac:dyDescent="0.2">
      <c r="A48" s="131" t="s">
        <v>258</v>
      </c>
      <c r="B48" s="131" t="s">
        <v>259</v>
      </c>
      <c r="C48" s="131" t="s">
        <v>260</v>
      </c>
      <c r="D48" s="232">
        <v>2.9</v>
      </c>
      <c r="E48" s="78">
        <v>1737412</v>
      </c>
      <c r="F48" s="78">
        <v>5038494.8</v>
      </c>
      <c r="G48" s="78">
        <v>3756.84</v>
      </c>
      <c r="H48" s="78">
        <v>1413</v>
      </c>
      <c r="I48" s="78">
        <v>6</v>
      </c>
    </row>
    <row r="49" spans="1:18" s="120" customFormat="1" x14ac:dyDescent="0.2">
      <c r="A49" s="129" t="s">
        <v>261</v>
      </c>
      <c r="B49" s="129" t="s">
        <v>262</v>
      </c>
      <c r="C49" s="129" t="s">
        <v>263</v>
      </c>
      <c r="D49" s="231">
        <v>0.66</v>
      </c>
      <c r="E49" s="77">
        <v>4346667</v>
      </c>
      <c r="F49" s="77">
        <v>2868800.22</v>
      </c>
      <c r="G49" s="77">
        <v>904.86</v>
      </c>
      <c r="H49" s="77">
        <v>1371</v>
      </c>
      <c r="I49" s="77">
        <v>7</v>
      </c>
    </row>
    <row r="50" spans="1:18" s="120" customFormat="1" x14ac:dyDescent="0.2">
      <c r="A50" s="131" t="s">
        <v>264</v>
      </c>
      <c r="B50" s="131" t="s">
        <v>265</v>
      </c>
      <c r="C50" s="131" t="s">
        <v>266</v>
      </c>
      <c r="D50" s="232">
        <v>2.27</v>
      </c>
      <c r="E50" s="78">
        <v>3018076</v>
      </c>
      <c r="F50" s="78">
        <v>6857068.6699999999</v>
      </c>
      <c r="G50" s="78">
        <v>306.72000000000003</v>
      </c>
      <c r="H50" s="78">
        <v>135</v>
      </c>
      <c r="I50" s="78">
        <v>1</v>
      </c>
    </row>
    <row r="51" spans="1:18" s="120" customFormat="1" x14ac:dyDescent="0.2">
      <c r="A51" s="129" t="s">
        <v>267</v>
      </c>
      <c r="B51" s="129" t="s">
        <v>268</v>
      </c>
      <c r="C51" s="129" t="s">
        <v>269</v>
      </c>
      <c r="D51" s="231">
        <v>0.5</v>
      </c>
      <c r="E51" s="77">
        <v>3932515</v>
      </c>
      <c r="F51" s="77">
        <v>1966257.5</v>
      </c>
      <c r="G51" s="77">
        <v>189</v>
      </c>
      <c r="H51" s="77">
        <v>378</v>
      </c>
      <c r="I51" s="77">
        <v>9</v>
      </c>
    </row>
    <row r="52" spans="1:18" s="120" customFormat="1" x14ac:dyDescent="0.2">
      <c r="A52" s="131" t="s">
        <v>270</v>
      </c>
      <c r="B52" s="131" t="s">
        <v>271</v>
      </c>
      <c r="C52" s="131" t="s">
        <v>272</v>
      </c>
      <c r="D52" s="232">
        <v>0.26</v>
      </c>
      <c r="E52" s="78">
        <v>3909878</v>
      </c>
      <c r="F52" s="78">
        <v>1016568.28</v>
      </c>
      <c r="G52" s="78">
        <v>150.88</v>
      </c>
      <c r="H52" s="78">
        <v>603</v>
      </c>
      <c r="I52" s="78">
        <v>12</v>
      </c>
      <c r="K52" s="133"/>
    </row>
    <row r="53" spans="1:18" s="120" customFormat="1" x14ac:dyDescent="0.2">
      <c r="A53" s="129" t="s">
        <v>273</v>
      </c>
      <c r="B53" s="129" t="s">
        <v>274</v>
      </c>
      <c r="C53" s="129" t="s">
        <v>275</v>
      </c>
      <c r="D53" s="231">
        <v>0.1</v>
      </c>
      <c r="E53" s="77">
        <v>1127293</v>
      </c>
      <c r="F53" s="77">
        <v>112729.3</v>
      </c>
      <c r="G53" s="77">
        <v>110.7</v>
      </c>
      <c r="H53" s="77">
        <v>1107</v>
      </c>
      <c r="I53" s="77">
        <v>3</v>
      </c>
      <c r="K53" s="133"/>
      <c r="L53" s="130"/>
      <c r="M53" s="130"/>
      <c r="N53" s="130"/>
      <c r="O53" s="137"/>
      <c r="Q53" s="126"/>
      <c r="R53" s="127"/>
    </row>
    <row r="54" spans="1:18" s="120" customFormat="1" x14ac:dyDescent="0.2">
      <c r="A54" s="131" t="s">
        <v>276</v>
      </c>
      <c r="B54" s="131" t="s">
        <v>277</v>
      </c>
      <c r="C54" s="131" t="s">
        <v>278</v>
      </c>
      <c r="D54" s="232">
        <v>21.35</v>
      </c>
      <c r="E54" s="78">
        <v>200000</v>
      </c>
      <c r="F54" s="78">
        <v>4270000</v>
      </c>
      <c r="G54" s="78">
        <v>85.4</v>
      </c>
      <c r="H54" s="78">
        <v>4</v>
      </c>
      <c r="I54" s="78">
        <v>1</v>
      </c>
      <c r="K54" s="133"/>
      <c r="L54" s="130"/>
      <c r="M54" s="130"/>
      <c r="N54" s="130"/>
      <c r="O54" s="137"/>
      <c r="Q54" s="126"/>
      <c r="R54" s="127"/>
    </row>
    <row r="55" spans="1:18" s="120" customFormat="1" x14ac:dyDescent="0.2">
      <c r="A55" s="129" t="s">
        <v>279</v>
      </c>
      <c r="B55" s="129" t="s">
        <v>280</v>
      </c>
      <c r="C55" s="129" t="s">
        <v>281</v>
      </c>
      <c r="D55" s="231">
        <v>2.8</v>
      </c>
      <c r="E55" s="77">
        <v>712410</v>
      </c>
      <c r="F55" s="77">
        <v>1994748</v>
      </c>
      <c r="G55" s="77">
        <v>53.2</v>
      </c>
      <c r="H55" s="77">
        <v>19</v>
      </c>
      <c r="I55" s="77">
        <v>1</v>
      </c>
      <c r="K55" s="133"/>
      <c r="L55" s="130"/>
      <c r="M55" s="130"/>
      <c r="N55" s="130"/>
      <c r="O55" s="137"/>
      <c r="Q55" s="126"/>
      <c r="R55" s="127"/>
    </row>
    <row r="56" spans="1:18" s="120" customFormat="1" x14ac:dyDescent="0.2">
      <c r="A56" s="131" t="s">
        <v>282</v>
      </c>
      <c r="B56" s="131" t="s">
        <v>283</v>
      </c>
      <c r="C56" s="131" t="s">
        <v>284</v>
      </c>
      <c r="D56" s="232">
        <v>0.42</v>
      </c>
      <c r="E56" s="78">
        <v>1409645</v>
      </c>
      <c r="F56" s="78">
        <v>592050.9</v>
      </c>
      <c r="G56" s="78">
        <v>22.26</v>
      </c>
      <c r="H56" s="78">
        <v>53</v>
      </c>
      <c r="I56" s="78">
        <v>1</v>
      </c>
      <c r="K56" s="133"/>
      <c r="L56" s="130"/>
      <c r="M56" s="130"/>
      <c r="N56" s="130"/>
      <c r="O56" s="137"/>
      <c r="Q56" s="126"/>
      <c r="R56" s="127"/>
    </row>
    <row r="57" spans="1:18" s="120" customFormat="1" x14ac:dyDescent="0.2">
      <c r="A57" s="129" t="s">
        <v>285</v>
      </c>
      <c r="B57" s="129" t="s">
        <v>286</v>
      </c>
      <c r="C57" s="129" t="s">
        <v>287</v>
      </c>
      <c r="D57" s="231">
        <v>0.09</v>
      </c>
      <c r="E57" s="77">
        <v>1134022</v>
      </c>
      <c r="F57" s="77">
        <v>103196</v>
      </c>
      <c r="G57" s="77">
        <v>21.39</v>
      </c>
      <c r="H57" s="77">
        <v>235</v>
      </c>
      <c r="I57" s="77">
        <v>3</v>
      </c>
      <c r="L57" s="130"/>
      <c r="M57" s="130"/>
      <c r="N57" s="130"/>
      <c r="O57" s="137"/>
      <c r="Q57" s="126"/>
      <c r="R57" s="127"/>
    </row>
    <row r="58" spans="1:18" s="120" customFormat="1" x14ac:dyDescent="0.2">
      <c r="A58" s="131" t="s">
        <v>288</v>
      </c>
      <c r="B58" s="131" t="s">
        <v>289</v>
      </c>
      <c r="C58" s="131" t="s">
        <v>290</v>
      </c>
      <c r="D58" s="232">
        <v>0.2</v>
      </c>
      <c r="E58" s="78">
        <v>1229712</v>
      </c>
      <c r="F58" s="78">
        <v>245942.39999999999</v>
      </c>
      <c r="G58" s="78">
        <v>4.8</v>
      </c>
      <c r="H58" s="78">
        <v>24</v>
      </c>
      <c r="I58" s="78">
        <v>1</v>
      </c>
    </row>
    <row r="59" spans="1:18" s="120" customFormat="1" x14ac:dyDescent="0.2">
      <c r="A59" s="129" t="s">
        <v>291</v>
      </c>
      <c r="B59" s="129" t="s">
        <v>292</v>
      </c>
      <c r="C59" s="129" t="s">
        <v>293</v>
      </c>
      <c r="D59" s="231">
        <v>0.02</v>
      </c>
      <c r="E59" s="77">
        <v>1924671</v>
      </c>
      <c r="F59" s="77">
        <v>30794.74</v>
      </c>
      <c r="G59" s="77">
        <v>4.45</v>
      </c>
      <c r="H59" s="77">
        <v>1186</v>
      </c>
      <c r="I59" s="77">
        <v>35</v>
      </c>
    </row>
    <row r="60" spans="1:18" s="120" customFormat="1" x14ac:dyDescent="0.2">
      <c r="A60" s="129" t="s">
        <v>294</v>
      </c>
      <c r="B60" s="129" t="s">
        <v>295</v>
      </c>
      <c r="C60" s="129" t="s">
        <v>296</v>
      </c>
      <c r="D60" s="231">
        <v>6.6</v>
      </c>
      <c r="E60" s="77">
        <v>2300898</v>
      </c>
      <c r="F60" s="77">
        <v>15185926.800000001</v>
      </c>
      <c r="G60" s="77">
        <v>0</v>
      </c>
      <c r="H60" s="77">
        <v>0</v>
      </c>
      <c r="I60" s="77">
        <v>0</v>
      </c>
    </row>
    <row r="61" spans="1:18" s="120" customFormat="1" x14ac:dyDescent="0.2">
      <c r="A61" s="131" t="s">
        <v>297</v>
      </c>
      <c r="B61" s="131" t="s">
        <v>298</v>
      </c>
      <c r="C61" s="131" t="s">
        <v>299</v>
      </c>
      <c r="D61" s="232">
        <v>40</v>
      </c>
      <c r="E61" s="78">
        <v>69531</v>
      </c>
      <c r="F61" s="78">
        <v>2781240</v>
      </c>
      <c r="G61" s="78">
        <v>0</v>
      </c>
      <c r="H61" s="78">
        <v>0</v>
      </c>
      <c r="I61" s="78">
        <v>0</v>
      </c>
    </row>
    <row r="62" spans="1:18" s="120" customFormat="1" x14ac:dyDescent="0.2">
      <c r="A62" s="129" t="s">
        <v>300</v>
      </c>
      <c r="B62" s="129" t="s">
        <v>301</v>
      </c>
      <c r="C62" s="129" t="s">
        <v>302</v>
      </c>
      <c r="D62" s="231">
        <v>0</v>
      </c>
      <c r="E62" s="77">
        <v>6399850</v>
      </c>
      <c r="F62" s="77">
        <v>12799.7</v>
      </c>
      <c r="G62" s="77">
        <v>0</v>
      </c>
      <c r="H62" s="77">
        <v>0</v>
      </c>
      <c r="I62" s="77">
        <v>0</v>
      </c>
      <c r="J62" s="125"/>
    </row>
    <row r="63" spans="1:18" s="120" customFormat="1" x14ac:dyDescent="0.2">
      <c r="A63" s="131" t="s">
        <v>477</v>
      </c>
      <c r="B63" s="131" t="s">
        <v>478</v>
      </c>
      <c r="C63" s="131" t="s">
        <v>497</v>
      </c>
      <c r="D63" s="232"/>
      <c r="E63" s="78"/>
      <c r="F63" s="78"/>
      <c r="G63" s="78">
        <v>0</v>
      </c>
      <c r="H63" s="78">
        <v>0</v>
      </c>
      <c r="I63" s="78">
        <v>0</v>
      </c>
      <c r="J63" s="125"/>
    </row>
    <row r="64" spans="1:18" s="120" customFormat="1" x14ac:dyDescent="0.2">
      <c r="A64" s="129" t="s">
        <v>303</v>
      </c>
      <c r="B64" s="129" t="s">
        <v>304</v>
      </c>
      <c r="C64" s="129" t="s">
        <v>305</v>
      </c>
      <c r="D64" s="231">
        <v>23</v>
      </c>
      <c r="E64" s="77">
        <v>953795</v>
      </c>
      <c r="F64" s="77">
        <v>21937285</v>
      </c>
      <c r="G64" s="77">
        <v>0</v>
      </c>
      <c r="H64" s="77">
        <v>0</v>
      </c>
      <c r="I64" s="77">
        <v>0</v>
      </c>
      <c r="J64" s="125"/>
    </row>
    <row r="65" spans="1:16" s="120" customFormat="1" x14ac:dyDescent="0.2">
      <c r="A65" s="131" t="s">
        <v>306</v>
      </c>
      <c r="B65" s="131" t="s">
        <v>307</v>
      </c>
      <c r="C65" s="131" t="s">
        <v>308</v>
      </c>
      <c r="D65" s="232">
        <v>17</v>
      </c>
      <c r="E65" s="78">
        <v>686798</v>
      </c>
      <c r="F65" s="78">
        <v>11675566</v>
      </c>
      <c r="G65" s="78">
        <v>0</v>
      </c>
      <c r="H65" s="78">
        <v>0</v>
      </c>
      <c r="I65" s="78">
        <v>0</v>
      </c>
      <c r="J65" s="125"/>
      <c r="K65" s="128"/>
      <c r="L65" s="128"/>
      <c r="M65" s="128"/>
      <c r="N65" s="128"/>
      <c r="O65" s="128"/>
      <c r="P65" s="128"/>
    </row>
    <row r="66" spans="1:16" s="120" customFormat="1" x14ac:dyDescent="0.2">
      <c r="A66" s="129" t="s">
        <v>309</v>
      </c>
      <c r="B66" s="129" t="s">
        <v>310</v>
      </c>
      <c r="C66" s="129" t="s">
        <v>311</v>
      </c>
      <c r="D66" s="231"/>
      <c r="E66" s="77">
        <v>202437</v>
      </c>
      <c r="F66" s="77">
        <v>4267371.96</v>
      </c>
      <c r="G66" s="77">
        <v>0</v>
      </c>
      <c r="H66" s="77">
        <v>0</v>
      </c>
      <c r="I66" s="77">
        <v>0</v>
      </c>
      <c r="J66" s="125"/>
      <c r="K66" s="128"/>
      <c r="L66" s="128"/>
      <c r="M66" s="128"/>
      <c r="N66" s="128"/>
      <c r="O66" s="128"/>
      <c r="P66" s="128"/>
    </row>
    <row r="67" spans="1:16" s="120" customFormat="1" x14ac:dyDescent="0.2">
      <c r="A67" s="131" t="s">
        <v>312</v>
      </c>
      <c r="B67" s="131" t="s">
        <v>313</v>
      </c>
      <c r="C67" s="131" t="s">
        <v>314</v>
      </c>
      <c r="D67" s="232">
        <v>5.9</v>
      </c>
      <c r="E67" s="78">
        <v>692542</v>
      </c>
      <c r="F67" s="78">
        <v>4085997.8</v>
      </c>
      <c r="G67" s="78">
        <v>0</v>
      </c>
      <c r="H67" s="78">
        <v>0</v>
      </c>
      <c r="I67" s="78">
        <v>0</v>
      </c>
      <c r="K67" s="128"/>
      <c r="L67" s="128"/>
      <c r="M67" s="128"/>
      <c r="N67" s="128"/>
      <c r="O67" s="128"/>
      <c r="P67" s="128"/>
    </row>
    <row r="68" spans="1:16" s="120" customFormat="1" x14ac:dyDescent="0.2">
      <c r="A68" s="129" t="s">
        <v>315</v>
      </c>
      <c r="B68" s="129" t="s">
        <v>316</v>
      </c>
      <c r="C68" s="129" t="s">
        <v>317</v>
      </c>
      <c r="D68" s="231">
        <v>1.58</v>
      </c>
      <c r="E68" s="77">
        <v>33121978</v>
      </c>
      <c r="F68" s="77">
        <v>52332725.240000002</v>
      </c>
      <c r="G68" s="77">
        <v>0</v>
      </c>
      <c r="H68" s="77">
        <v>0</v>
      </c>
      <c r="I68" s="77">
        <v>0</v>
      </c>
      <c r="K68" s="128"/>
      <c r="L68" s="128"/>
      <c r="M68" s="128"/>
      <c r="N68" s="128"/>
      <c r="O68" s="128"/>
      <c r="P68" s="128"/>
    </row>
    <row r="69" spans="1:16" s="120" customFormat="1" x14ac:dyDescent="0.2">
      <c r="A69" s="129" t="s">
        <v>318</v>
      </c>
      <c r="B69" s="129" t="s">
        <v>319</v>
      </c>
      <c r="C69" s="129" t="s">
        <v>320</v>
      </c>
      <c r="D69" s="231">
        <v>0.15</v>
      </c>
      <c r="E69" s="77">
        <v>7347565</v>
      </c>
      <c r="F69" s="77">
        <v>1102134.75</v>
      </c>
      <c r="G69" s="77">
        <v>0</v>
      </c>
      <c r="H69" s="77">
        <v>0</v>
      </c>
      <c r="I69" s="77">
        <v>0</v>
      </c>
      <c r="K69" s="128"/>
      <c r="L69" s="128"/>
      <c r="M69" s="128"/>
      <c r="N69" s="128"/>
      <c r="O69" s="128"/>
      <c r="P69" s="128"/>
    </row>
    <row r="70" spans="1:16" s="120" customFormat="1" x14ac:dyDescent="0.2">
      <c r="A70" s="129" t="s">
        <v>321</v>
      </c>
      <c r="B70" s="129" t="s">
        <v>322</v>
      </c>
      <c r="C70" s="129" t="s">
        <v>323</v>
      </c>
      <c r="D70" s="231">
        <v>2.4500000000000002</v>
      </c>
      <c r="E70" s="77">
        <v>9086</v>
      </c>
      <c r="F70" s="77">
        <v>22260.7</v>
      </c>
      <c r="G70" s="77">
        <v>0</v>
      </c>
      <c r="H70" s="77">
        <v>0</v>
      </c>
      <c r="I70" s="77">
        <v>0</v>
      </c>
      <c r="K70" s="128"/>
      <c r="L70" s="128"/>
      <c r="M70" s="128"/>
      <c r="N70" s="128"/>
      <c r="O70" s="128"/>
      <c r="P70" s="128"/>
    </row>
    <row r="71" spans="1:16" s="120" customFormat="1" x14ac:dyDescent="0.2">
      <c r="A71" s="131" t="s">
        <v>321</v>
      </c>
      <c r="B71" s="131" t="s">
        <v>324</v>
      </c>
      <c r="C71" s="131" t="s">
        <v>325</v>
      </c>
      <c r="D71" s="232"/>
      <c r="E71" s="78">
        <v>537</v>
      </c>
      <c r="F71" s="78">
        <v>32746.26</v>
      </c>
      <c r="G71" s="78">
        <v>0</v>
      </c>
      <c r="H71" s="78">
        <v>0</v>
      </c>
      <c r="I71" s="78">
        <v>0</v>
      </c>
      <c r="K71" s="128"/>
      <c r="L71" s="128"/>
      <c r="M71" s="128"/>
      <c r="N71" s="128"/>
      <c r="O71" s="128"/>
      <c r="P71" s="128"/>
    </row>
    <row r="72" spans="1:16" s="120" customFormat="1" ht="25.5" x14ac:dyDescent="0.2">
      <c r="A72" s="140" t="s">
        <v>150</v>
      </c>
      <c r="B72" s="141"/>
      <c r="C72" s="141"/>
      <c r="D72" s="233"/>
      <c r="E72" s="142"/>
      <c r="F72" s="144">
        <f>SUM(F38:F71)</f>
        <v>472009161.66999996</v>
      </c>
      <c r="G72" s="144">
        <f>SUM(G38:G71)</f>
        <v>1889478.3900000001</v>
      </c>
      <c r="H72" s="144">
        <f>SUM(H38:H71)</f>
        <v>28673</v>
      </c>
      <c r="I72" s="144">
        <f>SUM(I38:I71)</f>
        <v>487</v>
      </c>
      <c r="K72" s="128"/>
      <c r="L72" s="128"/>
      <c r="M72" s="128"/>
      <c r="N72" s="128"/>
      <c r="O72" s="128"/>
      <c r="P72" s="128"/>
    </row>
    <row r="73" spans="1:16" s="120" customFormat="1" x14ac:dyDescent="0.2">
      <c r="A73" s="134"/>
      <c r="B73" s="134"/>
      <c r="C73" s="134"/>
      <c r="D73" s="236"/>
      <c r="E73" s="135"/>
      <c r="F73" s="135"/>
      <c r="G73" s="138"/>
      <c r="H73" s="138"/>
      <c r="I73" s="138"/>
      <c r="K73" s="128"/>
      <c r="L73" s="128"/>
      <c r="M73" s="128"/>
      <c r="N73" s="128"/>
      <c r="O73" s="128"/>
      <c r="P73" s="128"/>
    </row>
    <row r="74" spans="1:16" s="120" customFormat="1" x14ac:dyDescent="0.2">
      <c r="A74" s="134"/>
      <c r="B74" s="134"/>
      <c r="C74" s="134"/>
      <c r="D74" s="236"/>
      <c r="E74" s="135"/>
      <c r="F74" s="135"/>
      <c r="G74" s="138"/>
      <c r="H74" s="138"/>
      <c r="I74" s="138"/>
      <c r="K74" s="128"/>
      <c r="L74" s="128"/>
      <c r="M74" s="128"/>
      <c r="N74" s="128"/>
      <c r="O74" s="128"/>
      <c r="P74" s="128"/>
    </row>
    <row r="75" spans="1:16" s="120" customFormat="1" ht="25.5" x14ac:dyDescent="0.2">
      <c r="A75" s="116" t="s">
        <v>102</v>
      </c>
      <c r="B75" s="116"/>
      <c r="C75" s="116"/>
      <c r="D75" s="229"/>
      <c r="E75" s="117"/>
      <c r="F75" s="117"/>
      <c r="G75" s="124"/>
      <c r="H75" s="124"/>
      <c r="I75" s="125"/>
      <c r="J75" s="128"/>
      <c r="K75" s="128"/>
      <c r="L75" s="128"/>
      <c r="M75" s="128"/>
      <c r="N75" s="128"/>
      <c r="O75" s="128"/>
      <c r="P75" s="128"/>
    </row>
    <row r="76" spans="1:16" s="120" customFormat="1" ht="76.5" x14ac:dyDescent="0.2">
      <c r="A76" s="140" t="s">
        <v>85</v>
      </c>
      <c r="B76" s="143" t="s">
        <v>149</v>
      </c>
      <c r="C76" s="143" t="s">
        <v>55</v>
      </c>
      <c r="D76" s="230" t="s">
        <v>146</v>
      </c>
      <c r="E76" s="139" t="s">
        <v>145</v>
      </c>
      <c r="F76" s="139" t="s">
        <v>147</v>
      </c>
      <c r="G76" s="139" t="s">
        <v>87</v>
      </c>
      <c r="H76" s="139" t="s">
        <v>88</v>
      </c>
      <c r="I76" s="139" t="s">
        <v>89</v>
      </c>
      <c r="J76" s="128"/>
      <c r="K76" s="128"/>
      <c r="L76" s="128"/>
      <c r="M76" s="128"/>
      <c r="N76" s="128"/>
      <c r="O76" s="128"/>
      <c r="P76" s="128"/>
    </row>
    <row r="77" spans="1:16" s="120" customFormat="1" x14ac:dyDescent="0.2">
      <c r="A77" s="129" t="s">
        <v>170</v>
      </c>
      <c r="B77" s="129" t="s">
        <v>326</v>
      </c>
      <c r="C77" s="129" t="s">
        <v>327</v>
      </c>
      <c r="D77" s="231">
        <v>99.8</v>
      </c>
      <c r="E77" s="77">
        <v>150000</v>
      </c>
      <c r="F77" s="77">
        <v>62468313</v>
      </c>
      <c r="G77" s="77">
        <v>2048544.21</v>
      </c>
      <c r="H77" s="77">
        <v>4919</v>
      </c>
      <c r="I77" s="77">
        <v>2</v>
      </c>
      <c r="J77" s="128"/>
      <c r="K77" s="128"/>
      <c r="L77" s="128"/>
      <c r="M77" s="128"/>
      <c r="N77" s="128"/>
      <c r="O77" s="128"/>
      <c r="P77" s="128"/>
    </row>
    <row r="78" spans="1:16" s="120" customFormat="1" x14ac:dyDescent="0.2">
      <c r="A78" s="131" t="s">
        <v>172</v>
      </c>
      <c r="B78" s="131" t="s">
        <v>328</v>
      </c>
      <c r="C78" s="131" t="s">
        <v>329</v>
      </c>
      <c r="D78" s="232">
        <v>100</v>
      </c>
      <c r="E78" s="78">
        <v>792909</v>
      </c>
      <c r="F78" s="78">
        <v>79290900</v>
      </c>
      <c r="G78" s="78">
        <v>1801805.4</v>
      </c>
      <c r="H78" s="78">
        <v>17292</v>
      </c>
      <c r="I78" s="78">
        <v>2</v>
      </c>
      <c r="J78" s="128"/>
      <c r="K78" s="128"/>
      <c r="L78" s="128"/>
      <c r="M78" s="128"/>
      <c r="N78" s="128"/>
      <c r="O78" s="128"/>
      <c r="P78" s="128"/>
    </row>
    <row r="79" spans="1:16" s="120" customFormat="1" x14ac:dyDescent="0.2">
      <c r="A79" s="129" t="s">
        <v>173</v>
      </c>
      <c r="B79" s="129" t="s">
        <v>330</v>
      </c>
      <c r="C79" s="129" t="s">
        <v>331</v>
      </c>
      <c r="D79" s="231">
        <v>100.1</v>
      </c>
      <c r="E79" s="77">
        <v>30000</v>
      </c>
      <c r="F79" s="77">
        <v>30030000</v>
      </c>
      <c r="G79" s="77">
        <v>1599038.5</v>
      </c>
      <c r="H79" s="77">
        <v>1599</v>
      </c>
      <c r="I79" s="77">
        <v>34</v>
      </c>
      <c r="J79" s="128"/>
      <c r="K79" s="128"/>
      <c r="L79" s="128"/>
      <c r="M79" s="128"/>
      <c r="N79" s="128"/>
      <c r="O79" s="128"/>
      <c r="P79" s="128"/>
    </row>
    <row r="80" spans="1:16" s="120" customFormat="1" x14ac:dyDescent="0.2">
      <c r="A80" s="131" t="s">
        <v>332</v>
      </c>
      <c r="B80" s="131" t="s">
        <v>333</v>
      </c>
      <c r="C80" s="131" t="s">
        <v>334</v>
      </c>
      <c r="D80" s="232">
        <v>96</v>
      </c>
      <c r="E80" s="78">
        <v>100000</v>
      </c>
      <c r="F80" s="78">
        <v>40059840</v>
      </c>
      <c r="G80" s="78">
        <v>1441353.04</v>
      </c>
      <c r="H80" s="78">
        <v>3489</v>
      </c>
      <c r="I80" s="78">
        <v>2</v>
      </c>
      <c r="J80" s="128"/>
      <c r="K80" s="128"/>
      <c r="L80" s="128"/>
      <c r="M80" s="128"/>
      <c r="N80" s="128"/>
      <c r="O80" s="128"/>
      <c r="P80" s="128"/>
    </row>
    <row r="81" spans="1:16" s="120" customFormat="1" x14ac:dyDescent="0.2">
      <c r="A81" s="129" t="s">
        <v>24</v>
      </c>
      <c r="B81" s="129" t="s">
        <v>335</v>
      </c>
      <c r="C81" s="129" t="s">
        <v>336</v>
      </c>
      <c r="D81" s="231">
        <v>102.3</v>
      </c>
      <c r="E81" s="77">
        <v>14055683</v>
      </c>
      <c r="F81" s="77">
        <v>248037123.97999999</v>
      </c>
      <c r="G81" s="77">
        <v>501534.16</v>
      </c>
      <c r="H81" s="77">
        <v>28292</v>
      </c>
      <c r="I81" s="77">
        <v>68</v>
      </c>
      <c r="J81" s="128"/>
      <c r="K81" s="128"/>
      <c r="L81" s="128"/>
      <c r="M81" s="128"/>
      <c r="N81" s="128"/>
      <c r="O81" s="128"/>
      <c r="P81" s="128"/>
    </row>
    <row r="82" spans="1:16" s="120" customFormat="1" x14ac:dyDescent="0.2">
      <c r="A82" s="131" t="s">
        <v>337</v>
      </c>
      <c r="B82" s="131" t="s">
        <v>338</v>
      </c>
      <c r="C82" s="131" t="s">
        <v>339</v>
      </c>
      <c r="D82" s="232">
        <v>103.04</v>
      </c>
      <c r="E82" s="78">
        <v>1500000</v>
      </c>
      <c r="F82" s="78">
        <v>1545600000</v>
      </c>
      <c r="G82" s="78">
        <v>299680</v>
      </c>
      <c r="H82" s="78">
        <v>292</v>
      </c>
      <c r="I82" s="78">
        <v>3</v>
      </c>
      <c r="J82" s="128"/>
      <c r="K82" s="128"/>
      <c r="L82" s="128"/>
      <c r="M82" s="128"/>
      <c r="N82" s="128"/>
      <c r="O82" s="128"/>
      <c r="P82" s="128"/>
    </row>
    <row r="83" spans="1:16" s="120" customFormat="1" x14ac:dyDescent="0.2">
      <c r="A83" s="129" t="s">
        <v>340</v>
      </c>
      <c r="B83" s="129" t="s">
        <v>341</v>
      </c>
      <c r="C83" s="129" t="s">
        <v>342</v>
      </c>
      <c r="D83" s="231">
        <v>100.95</v>
      </c>
      <c r="E83" s="77">
        <v>1500000</v>
      </c>
      <c r="F83" s="77">
        <v>1514250000</v>
      </c>
      <c r="G83" s="77">
        <v>226120.4</v>
      </c>
      <c r="H83" s="77">
        <v>224</v>
      </c>
      <c r="I83" s="77">
        <v>2</v>
      </c>
      <c r="J83" s="128"/>
      <c r="K83" s="128"/>
      <c r="L83" s="128"/>
      <c r="M83" s="128"/>
      <c r="N83" s="128"/>
      <c r="O83" s="128"/>
      <c r="P83" s="128"/>
    </row>
    <row r="84" spans="1:16" s="120" customFormat="1" x14ac:dyDescent="0.2">
      <c r="A84" s="131" t="s">
        <v>343</v>
      </c>
      <c r="B84" s="131" t="s">
        <v>344</v>
      </c>
      <c r="C84" s="131" t="s">
        <v>345</v>
      </c>
      <c r="D84" s="232">
        <v>103.2</v>
      </c>
      <c r="E84" s="78">
        <v>26870968</v>
      </c>
      <c r="F84" s="78">
        <v>1157207910.47</v>
      </c>
      <c r="G84" s="78">
        <v>127602.66</v>
      </c>
      <c r="H84" s="78">
        <v>2963</v>
      </c>
      <c r="I84" s="78">
        <v>2</v>
      </c>
      <c r="J84" s="128"/>
      <c r="K84" s="128"/>
      <c r="L84" s="128"/>
      <c r="M84" s="128"/>
      <c r="N84" s="128"/>
      <c r="O84" s="128"/>
      <c r="P84" s="128"/>
    </row>
    <row r="85" spans="1:16" s="120" customFormat="1" x14ac:dyDescent="0.2">
      <c r="A85" s="129" t="s">
        <v>346</v>
      </c>
      <c r="B85" s="129" t="s">
        <v>347</v>
      </c>
      <c r="C85" s="129" t="s">
        <v>348</v>
      </c>
      <c r="D85" s="231">
        <v>99.5</v>
      </c>
      <c r="E85" s="77">
        <v>2000</v>
      </c>
      <c r="F85" s="77">
        <v>1990000</v>
      </c>
      <c r="G85" s="77">
        <v>108455</v>
      </c>
      <c r="H85" s="77">
        <v>109</v>
      </c>
      <c r="I85" s="77">
        <v>4</v>
      </c>
      <c r="J85" s="128"/>
      <c r="K85" s="128"/>
      <c r="L85" s="128"/>
      <c r="M85" s="128"/>
      <c r="N85" s="128"/>
      <c r="O85" s="128"/>
      <c r="P85" s="128"/>
    </row>
    <row r="86" spans="1:16" s="120" customFormat="1" x14ac:dyDescent="0.2">
      <c r="A86" s="131" t="s">
        <v>349</v>
      </c>
      <c r="B86" s="131" t="s">
        <v>350</v>
      </c>
      <c r="C86" s="131" t="s">
        <v>351</v>
      </c>
      <c r="D86" s="232">
        <v>107</v>
      </c>
      <c r="E86" s="78">
        <v>30158</v>
      </c>
      <c r="F86" s="78">
        <v>32269060</v>
      </c>
      <c r="G86" s="78">
        <v>73634.100000000006</v>
      </c>
      <c r="H86" s="78">
        <v>69</v>
      </c>
      <c r="I86" s="78">
        <v>8</v>
      </c>
      <c r="J86" s="128"/>
      <c r="K86" s="128"/>
      <c r="L86" s="128"/>
      <c r="M86" s="128"/>
      <c r="N86" s="128"/>
      <c r="O86" s="128"/>
      <c r="P86" s="128"/>
    </row>
    <row r="87" spans="1:16" s="120" customFormat="1" x14ac:dyDescent="0.2">
      <c r="A87" s="129" t="s">
        <v>352</v>
      </c>
      <c r="B87" s="129" t="s">
        <v>353</v>
      </c>
      <c r="C87" s="129" t="s">
        <v>354</v>
      </c>
      <c r="D87" s="231">
        <v>106</v>
      </c>
      <c r="E87" s="77">
        <v>33000</v>
      </c>
      <c r="F87" s="77">
        <v>34980000</v>
      </c>
      <c r="G87" s="77">
        <v>47740</v>
      </c>
      <c r="H87" s="77">
        <v>45</v>
      </c>
      <c r="I87" s="77">
        <v>4</v>
      </c>
      <c r="J87" s="128"/>
      <c r="K87" s="128"/>
      <c r="L87" s="128"/>
      <c r="M87" s="128"/>
      <c r="N87" s="128"/>
      <c r="O87" s="128"/>
      <c r="P87" s="128"/>
    </row>
    <row r="88" spans="1:16" s="120" customFormat="1" x14ac:dyDescent="0.2">
      <c r="A88" s="131" t="s">
        <v>355</v>
      </c>
      <c r="B88" s="131" t="s">
        <v>356</v>
      </c>
      <c r="C88" s="131" t="s">
        <v>357</v>
      </c>
      <c r="D88" s="232">
        <v>101.5</v>
      </c>
      <c r="E88" s="78">
        <v>50000</v>
      </c>
      <c r="F88" s="78">
        <v>50750000</v>
      </c>
      <c r="G88" s="78">
        <v>43815</v>
      </c>
      <c r="H88" s="78">
        <v>43</v>
      </c>
      <c r="I88" s="78">
        <v>3</v>
      </c>
      <c r="J88" s="128"/>
      <c r="K88" s="128"/>
      <c r="L88" s="128"/>
      <c r="M88" s="128"/>
      <c r="N88" s="128"/>
      <c r="O88" s="128"/>
      <c r="P88" s="128"/>
    </row>
    <row r="89" spans="1:16" s="120" customFormat="1" x14ac:dyDescent="0.2">
      <c r="A89" s="129" t="s">
        <v>358</v>
      </c>
      <c r="B89" s="129" t="s">
        <v>359</v>
      </c>
      <c r="C89" s="129" t="s">
        <v>360</v>
      </c>
      <c r="D89" s="231">
        <v>100</v>
      </c>
      <c r="E89" s="77">
        <v>16800921</v>
      </c>
      <c r="F89" s="77">
        <v>701102433.33000004</v>
      </c>
      <c r="G89" s="77">
        <v>36054.720000000001</v>
      </c>
      <c r="H89" s="77">
        <v>864</v>
      </c>
      <c r="I89" s="77">
        <v>2</v>
      </c>
      <c r="J89" s="128"/>
      <c r="K89" s="128"/>
      <c r="L89" s="128"/>
      <c r="M89" s="128"/>
      <c r="N89" s="128"/>
      <c r="O89" s="128"/>
      <c r="P89" s="128"/>
    </row>
    <row r="90" spans="1:16" s="120" customFormat="1" x14ac:dyDescent="0.2">
      <c r="A90" s="131" t="s">
        <v>22</v>
      </c>
      <c r="B90" s="131" t="s">
        <v>361</v>
      </c>
      <c r="C90" s="131" t="s">
        <v>362</v>
      </c>
      <c r="D90" s="232">
        <v>96</v>
      </c>
      <c r="E90" s="78">
        <v>1122592</v>
      </c>
      <c r="F90" s="78">
        <v>10335030.99</v>
      </c>
      <c r="G90" s="78">
        <v>23577.59</v>
      </c>
      <c r="H90" s="78">
        <v>2561</v>
      </c>
      <c r="I90" s="78">
        <v>5</v>
      </c>
      <c r="J90" s="128"/>
      <c r="K90" s="128"/>
      <c r="L90" s="128"/>
      <c r="M90" s="128"/>
      <c r="N90" s="128"/>
      <c r="O90" s="128"/>
      <c r="P90" s="128"/>
    </row>
    <row r="91" spans="1:16" s="120" customFormat="1" x14ac:dyDescent="0.2">
      <c r="A91" s="129" t="s">
        <v>363</v>
      </c>
      <c r="B91" s="129" t="s">
        <v>364</v>
      </c>
      <c r="C91" s="129" t="s">
        <v>365</v>
      </c>
      <c r="D91" s="231">
        <v>100</v>
      </c>
      <c r="E91" s="77">
        <v>5020</v>
      </c>
      <c r="F91" s="77">
        <v>5020000</v>
      </c>
      <c r="G91" s="77">
        <v>20000</v>
      </c>
      <c r="H91" s="77">
        <v>20</v>
      </c>
      <c r="I91" s="77">
        <v>2</v>
      </c>
      <c r="J91" s="128"/>
      <c r="K91" s="128"/>
      <c r="L91" s="128"/>
      <c r="M91" s="128"/>
      <c r="N91" s="128"/>
      <c r="O91" s="128"/>
      <c r="P91" s="128"/>
    </row>
    <row r="92" spans="1:16" s="120" customFormat="1" x14ac:dyDescent="0.2">
      <c r="A92" s="131" t="s">
        <v>366</v>
      </c>
      <c r="B92" s="131" t="s">
        <v>367</v>
      </c>
      <c r="C92" s="131" t="s">
        <v>368</v>
      </c>
      <c r="D92" s="232">
        <v>7</v>
      </c>
      <c r="E92" s="78">
        <v>244784</v>
      </c>
      <c r="F92" s="78">
        <v>1713488</v>
      </c>
      <c r="G92" s="78">
        <v>19908</v>
      </c>
      <c r="H92" s="78">
        <v>2813</v>
      </c>
      <c r="I92" s="78">
        <v>32</v>
      </c>
      <c r="J92" s="128"/>
      <c r="K92" s="128"/>
      <c r="L92" s="128"/>
      <c r="M92" s="128"/>
      <c r="N92" s="128"/>
      <c r="O92" s="128"/>
      <c r="P92" s="128"/>
    </row>
    <row r="93" spans="1:16" s="120" customFormat="1" x14ac:dyDescent="0.2">
      <c r="A93" s="129" t="s">
        <v>369</v>
      </c>
      <c r="B93" s="129" t="s">
        <v>370</v>
      </c>
      <c r="C93" s="129" t="s">
        <v>371</v>
      </c>
      <c r="D93" s="231">
        <v>85</v>
      </c>
      <c r="E93" s="77">
        <v>30000</v>
      </c>
      <c r="F93" s="77">
        <v>25500000</v>
      </c>
      <c r="G93" s="77">
        <v>11900</v>
      </c>
      <c r="H93" s="77">
        <v>14</v>
      </c>
      <c r="I93" s="77">
        <v>5</v>
      </c>
      <c r="J93" s="128"/>
      <c r="K93" s="128"/>
      <c r="L93" s="128"/>
      <c r="M93" s="128"/>
      <c r="N93" s="128"/>
      <c r="O93" s="128"/>
      <c r="P93" s="128"/>
    </row>
    <row r="94" spans="1:16" s="120" customFormat="1" x14ac:dyDescent="0.2">
      <c r="A94" s="131" t="s">
        <v>372</v>
      </c>
      <c r="B94" s="131" t="s">
        <v>373</v>
      </c>
      <c r="C94" s="131" t="s">
        <v>374</v>
      </c>
      <c r="D94" s="232">
        <v>89.9</v>
      </c>
      <c r="E94" s="78">
        <v>34150</v>
      </c>
      <c r="F94" s="78">
        <v>30700850</v>
      </c>
      <c r="G94" s="78">
        <v>10044</v>
      </c>
      <c r="H94" s="78">
        <v>11</v>
      </c>
      <c r="I94" s="78">
        <v>2</v>
      </c>
      <c r="J94" s="128"/>
      <c r="K94" s="128"/>
      <c r="L94" s="128"/>
      <c r="M94" s="128"/>
      <c r="N94" s="128"/>
      <c r="O94" s="128"/>
      <c r="P94" s="128"/>
    </row>
    <row r="95" spans="1:16" s="120" customFormat="1" x14ac:dyDescent="0.2">
      <c r="A95" s="129" t="s">
        <v>375</v>
      </c>
      <c r="B95" s="129" t="s">
        <v>376</v>
      </c>
      <c r="C95" s="129" t="s">
        <v>377</v>
      </c>
      <c r="D95" s="231">
        <v>9.1</v>
      </c>
      <c r="E95" s="77">
        <v>26500</v>
      </c>
      <c r="F95" s="77">
        <v>2411500</v>
      </c>
      <c r="G95" s="77">
        <v>9779</v>
      </c>
      <c r="H95" s="77">
        <v>95</v>
      </c>
      <c r="I95" s="77">
        <v>14</v>
      </c>
      <c r="J95" s="128"/>
      <c r="K95" s="128"/>
      <c r="L95" s="128"/>
      <c r="M95" s="128"/>
      <c r="N95" s="128"/>
      <c r="O95" s="128"/>
      <c r="P95" s="128"/>
    </row>
    <row r="96" spans="1:16" s="120" customFormat="1" x14ac:dyDescent="0.2">
      <c r="A96" s="131" t="s">
        <v>378</v>
      </c>
      <c r="B96" s="131" t="s">
        <v>379</v>
      </c>
      <c r="C96" s="131" t="s">
        <v>380</v>
      </c>
      <c r="D96" s="232">
        <v>94</v>
      </c>
      <c r="E96" s="78">
        <v>40000</v>
      </c>
      <c r="F96" s="78">
        <v>37600000</v>
      </c>
      <c r="G96" s="78">
        <v>9410</v>
      </c>
      <c r="H96" s="78">
        <v>10</v>
      </c>
      <c r="I96" s="78">
        <v>4</v>
      </c>
      <c r="J96" s="128"/>
      <c r="K96" s="128"/>
      <c r="L96" s="128"/>
      <c r="M96" s="128"/>
      <c r="N96" s="128"/>
      <c r="O96" s="128"/>
      <c r="P96" s="128"/>
    </row>
    <row r="97" spans="1:16" s="120" customFormat="1" x14ac:dyDescent="0.2">
      <c r="A97" s="129" t="s">
        <v>381</v>
      </c>
      <c r="B97" s="129" t="s">
        <v>382</v>
      </c>
      <c r="C97" s="129" t="s">
        <v>383</v>
      </c>
      <c r="D97" s="231">
        <v>98</v>
      </c>
      <c r="E97" s="77">
        <v>134300</v>
      </c>
      <c r="F97" s="77">
        <v>54921206.060000002</v>
      </c>
      <c r="G97" s="77">
        <v>7728.21</v>
      </c>
      <c r="H97" s="77">
        <v>19</v>
      </c>
      <c r="I97" s="77">
        <v>2</v>
      </c>
      <c r="J97" s="128"/>
      <c r="K97" s="128"/>
      <c r="L97" s="128"/>
      <c r="M97" s="128"/>
      <c r="N97" s="128"/>
      <c r="O97" s="128"/>
      <c r="P97" s="128"/>
    </row>
    <row r="98" spans="1:16" s="120" customFormat="1" x14ac:dyDescent="0.2">
      <c r="A98" s="131" t="s">
        <v>384</v>
      </c>
      <c r="B98" s="131" t="s">
        <v>385</v>
      </c>
      <c r="C98" s="131" t="s">
        <v>386</v>
      </c>
      <c r="D98" s="232">
        <v>34</v>
      </c>
      <c r="E98" s="78">
        <v>4662470</v>
      </c>
      <c r="F98" s="78">
        <v>15852398</v>
      </c>
      <c r="G98" s="78">
        <v>6188</v>
      </c>
      <c r="H98" s="78">
        <v>1820</v>
      </c>
      <c r="I98" s="78">
        <v>2</v>
      </c>
      <c r="J98" s="128"/>
      <c r="K98" s="128"/>
      <c r="L98" s="128"/>
      <c r="M98" s="128"/>
      <c r="N98" s="128"/>
      <c r="O98" s="128"/>
      <c r="P98" s="128"/>
    </row>
    <row r="99" spans="1:16" s="120" customFormat="1" x14ac:dyDescent="0.2">
      <c r="A99" s="129" t="s">
        <v>387</v>
      </c>
      <c r="B99" s="129" t="s">
        <v>388</v>
      </c>
      <c r="C99" s="129" t="s">
        <v>389</v>
      </c>
      <c r="D99" s="231">
        <v>101.18</v>
      </c>
      <c r="E99" s="77">
        <v>1619589</v>
      </c>
      <c r="F99" s="77">
        <v>1638700150.2</v>
      </c>
      <c r="G99" s="77">
        <v>4047.2</v>
      </c>
      <c r="H99" s="77">
        <v>4</v>
      </c>
      <c r="I99" s="77">
        <v>1</v>
      </c>
      <c r="J99" s="128"/>
      <c r="K99" s="128"/>
      <c r="L99" s="128"/>
      <c r="M99" s="128"/>
      <c r="N99" s="128"/>
      <c r="O99" s="128"/>
      <c r="P99" s="128"/>
    </row>
    <row r="100" spans="1:16" s="120" customFormat="1" x14ac:dyDescent="0.2">
      <c r="A100" s="131" t="s">
        <v>390</v>
      </c>
      <c r="B100" s="131" t="s">
        <v>391</v>
      </c>
      <c r="C100" s="131" t="s">
        <v>392</v>
      </c>
      <c r="D100" s="232">
        <v>100</v>
      </c>
      <c r="E100" s="78">
        <v>2178557</v>
      </c>
      <c r="F100" s="78">
        <v>217855700</v>
      </c>
      <c r="G100" s="78">
        <v>4000</v>
      </c>
      <c r="H100" s="78">
        <v>40</v>
      </c>
      <c r="I100" s="78">
        <v>3</v>
      </c>
      <c r="J100" s="128"/>
      <c r="K100" s="128"/>
      <c r="L100" s="128"/>
      <c r="M100" s="128"/>
      <c r="N100" s="128"/>
      <c r="O100" s="128"/>
      <c r="P100" s="128"/>
    </row>
    <row r="101" spans="1:16" s="120" customFormat="1" x14ac:dyDescent="0.2">
      <c r="A101" s="129" t="s">
        <v>393</v>
      </c>
      <c r="B101" s="129" t="s">
        <v>394</v>
      </c>
      <c r="C101" s="129" t="s">
        <v>395</v>
      </c>
      <c r="D101" s="231">
        <v>94</v>
      </c>
      <c r="E101" s="77">
        <v>77979</v>
      </c>
      <c r="F101" s="77">
        <v>27854098.800000001</v>
      </c>
      <c r="G101" s="77">
        <v>357.2</v>
      </c>
      <c r="H101" s="77">
        <v>1</v>
      </c>
      <c r="I101" s="77">
        <v>1</v>
      </c>
      <c r="J101" s="128"/>
      <c r="K101" s="128"/>
      <c r="L101" s="128"/>
      <c r="M101" s="128"/>
      <c r="N101" s="128"/>
      <c r="O101" s="128"/>
      <c r="P101" s="128"/>
    </row>
    <row r="102" spans="1:16" s="120" customFormat="1" x14ac:dyDescent="0.2">
      <c r="A102" s="131" t="s">
        <v>396</v>
      </c>
      <c r="B102" s="131" t="s">
        <v>397</v>
      </c>
      <c r="C102" s="131" t="s">
        <v>398</v>
      </c>
      <c r="D102" s="232">
        <v>65</v>
      </c>
      <c r="E102" s="78">
        <v>400000</v>
      </c>
      <c r="F102" s="78">
        <v>26000000</v>
      </c>
      <c r="G102" s="78">
        <v>65</v>
      </c>
      <c r="H102" s="78">
        <v>1</v>
      </c>
      <c r="I102" s="78">
        <v>1</v>
      </c>
      <c r="J102" s="128"/>
      <c r="K102" s="128"/>
      <c r="L102" s="128"/>
      <c r="M102" s="128"/>
      <c r="N102" s="128"/>
      <c r="O102" s="128"/>
      <c r="P102" s="128"/>
    </row>
    <row r="103" spans="1:16" s="120" customFormat="1" x14ac:dyDescent="0.2">
      <c r="A103" s="129" t="s">
        <v>399</v>
      </c>
      <c r="B103" s="129" t="s">
        <v>400</v>
      </c>
      <c r="C103" s="129" t="s">
        <v>401</v>
      </c>
      <c r="D103" s="231">
        <v>93.2</v>
      </c>
      <c r="E103" s="77">
        <v>15000</v>
      </c>
      <c r="F103" s="77">
        <v>13980000</v>
      </c>
      <c r="G103" s="77">
        <v>0</v>
      </c>
      <c r="H103" s="77">
        <v>0</v>
      </c>
      <c r="I103" s="77">
        <v>0</v>
      </c>
      <c r="J103" s="128"/>
      <c r="K103" s="128"/>
      <c r="L103" s="128"/>
      <c r="M103" s="128"/>
      <c r="N103" s="128"/>
      <c r="O103" s="128"/>
      <c r="P103" s="128"/>
    </row>
    <row r="104" spans="1:16" s="120" customFormat="1" x14ac:dyDescent="0.2">
      <c r="A104" s="131" t="s">
        <v>402</v>
      </c>
      <c r="B104" s="131" t="s">
        <v>403</v>
      </c>
      <c r="C104" s="131" t="s">
        <v>404</v>
      </c>
      <c r="D104" s="232">
        <v>85</v>
      </c>
      <c r="E104" s="78">
        <v>370000</v>
      </c>
      <c r="F104" s="78">
        <v>31450000</v>
      </c>
      <c r="G104" s="78">
        <v>0</v>
      </c>
      <c r="H104" s="78">
        <v>0</v>
      </c>
      <c r="I104" s="78">
        <v>0</v>
      </c>
      <c r="J104" s="128"/>
      <c r="K104" s="128"/>
      <c r="L104" s="128"/>
      <c r="M104" s="128"/>
      <c r="N104" s="128"/>
      <c r="O104" s="128"/>
      <c r="P104" s="128"/>
    </row>
    <row r="105" spans="1:16" s="120" customFormat="1" x14ac:dyDescent="0.2">
      <c r="A105" s="129" t="s">
        <v>405</v>
      </c>
      <c r="B105" s="129" t="s">
        <v>406</v>
      </c>
      <c r="C105" s="129" t="s">
        <v>407</v>
      </c>
      <c r="D105" s="231">
        <v>57</v>
      </c>
      <c r="E105" s="77">
        <v>15145</v>
      </c>
      <c r="F105" s="77">
        <v>8632650</v>
      </c>
      <c r="G105" s="77">
        <v>0</v>
      </c>
      <c r="H105" s="77">
        <v>0</v>
      </c>
      <c r="I105" s="77">
        <v>0</v>
      </c>
      <c r="J105" s="128"/>
      <c r="K105" s="128"/>
      <c r="L105" s="128"/>
      <c r="M105" s="128"/>
      <c r="N105" s="128"/>
      <c r="O105" s="128"/>
      <c r="P105" s="128"/>
    </row>
    <row r="106" spans="1:16" s="120" customFormat="1" x14ac:dyDescent="0.2">
      <c r="A106" s="131" t="s">
        <v>408</v>
      </c>
      <c r="B106" s="131" t="s">
        <v>409</v>
      </c>
      <c r="C106" s="131" t="s">
        <v>410</v>
      </c>
      <c r="D106" s="232">
        <v>86</v>
      </c>
      <c r="E106" s="78">
        <v>12147</v>
      </c>
      <c r="F106" s="78">
        <v>10446420</v>
      </c>
      <c r="G106" s="78">
        <v>0</v>
      </c>
      <c r="H106" s="78">
        <v>0</v>
      </c>
      <c r="I106" s="78">
        <v>0</v>
      </c>
      <c r="J106" s="128"/>
      <c r="K106" s="128"/>
      <c r="L106" s="128"/>
      <c r="M106" s="128"/>
      <c r="N106" s="128"/>
      <c r="O106" s="128"/>
      <c r="P106" s="128"/>
    </row>
    <row r="107" spans="1:16" s="120" customFormat="1" x14ac:dyDescent="0.2">
      <c r="A107" s="129" t="s">
        <v>411</v>
      </c>
      <c r="B107" s="129" t="s">
        <v>412</v>
      </c>
      <c r="C107" s="129" t="s">
        <v>413</v>
      </c>
      <c r="D107" s="231"/>
      <c r="E107" s="77">
        <v>20000</v>
      </c>
      <c r="F107" s="77">
        <v>20000000</v>
      </c>
      <c r="G107" s="77">
        <v>0</v>
      </c>
      <c r="H107" s="77">
        <v>0</v>
      </c>
      <c r="I107" s="77">
        <v>0</v>
      </c>
      <c r="J107" s="128"/>
      <c r="K107" s="128"/>
      <c r="L107" s="128"/>
      <c r="M107" s="128"/>
      <c r="N107" s="128"/>
      <c r="O107" s="128"/>
      <c r="P107" s="128"/>
    </row>
    <row r="108" spans="1:16" s="120" customFormat="1" x14ac:dyDescent="0.2">
      <c r="A108" s="131" t="s">
        <v>414</v>
      </c>
      <c r="B108" s="131" t="s">
        <v>415</v>
      </c>
      <c r="C108" s="131" t="s">
        <v>416</v>
      </c>
      <c r="D108" s="232"/>
      <c r="E108" s="78">
        <v>7145</v>
      </c>
      <c r="F108" s="78">
        <v>7145000</v>
      </c>
      <c r="G108" s="78">
        <v>0</v>
      </c>
      <c r="H108" s="78">
        <v>0</v>
      </c>
      <c r="I108" s="78">
        <v>0</v>
      </c>
      <c r="J108" s="128"/>
      <c r="K108" s="128"/>
      <c r="L108" s="128"/>
      <c r="M108" s="128"/>
      <c r="N108" s="128"/>
      <c r="O108" s="128"/>
      <c r="P108" s="128"/>
    </row>
    <row r="109" spans="1:16" s="120" customFormat="1" x14ac:dyDescent="0.2">
      <c r="A109" s="129" t="s">
        <v>417</v>
      </c>
      <c r="B109" s="129" t="s">
        <v>418</v>
      </c>
      <c r="C109" s="129" t="s">
        <v>419</v>
      </c>
      <c r="D109" s="231"/>
      <c r="E109" s="77">
        <v>148000</v>
      </c>
      <c r="F109" s="77">
        <v>61758920</v>
      </c>
      <c r="G109" s="77">
        <v>0</v>
      </c>
      <c r="H109" s="77">
        <v>0</v>
      </c>
      <c r="I109" s="77">
        <v>0</v>
      </c>
      <c r="J109" s="128"/>
      <c r="K109" s="128"/>
      <c r="L109" s="128"/>
      <c r="M109" s="128"/>
      <c r="N109" s="128"/>
      <c r="O109" s="128"/>
      <c r="P109" s="128"/>
    </row>
    <row r="110" spans="1:16" s="120" customFormat="1" x14ac:dyDescent="0.2">
      <c r="A110" s="131" t="s">
        <v>420</v>
      </c>
      <c r="B110" s="131" t="s">
        <v>421</v>
      </c>
      <c r="C110" s="131" t="s">
        <v>422</v>
      </c>
      <c r="D110" s="232">
        <v>102</v>
      </c>
      <c r="E110" s="78">
        <v>102000</v>
      </c>
      <c r="F110" s="78">
        <v>43414851.600000001</v>
      </c>
      <c r="G110" s="78">
        <v>0</v>
      </c>
      <c r="H110" s="78">
        <v>0</v>
      </c>
      <c r="I110" s="78">
        <v>0</v>
      </c>
      <c r="J110" s="128"/>
      <c r="K110" s="128"/>
      <c r="L110" s="128"/>
      <c r="M110" s="128"/>
      <c r="N110" s="128"/>
      <c r="O110" s="128"/>
      <c r="P110" s="128"/>
    </row>
    <row r="111" spans="1:16" s="120" customFormat="1" x14ac:dyDescent="0.2">
      <c r="A111" s="129" t="s">
        <v>423</v>
      </c>
      <c r="B111" s="129" t="s">
        <v>424</v>
      </c>
      <c r="C111" s="129" t="s">
        <v>425</v>
      </c>
      <c r="D111" s="231">
        <v>100.02</v>
      </c>
      <c r="E111" s="77">
        <v>58259</v>
      </c>
      <c r="F111" s="77">
        <v>984774.02</v>
      </c>
      <c r="G111" s="77">
        <v>0</v>
      </c>
      <c r="H111" s="77">
        <v>0</v>
      </c>
      <c r="I111" s="77">
        <v>0</v>
      </c>
      <c r="J111" s="128"/>
      <c r="K111" s="128"/>
      <c r="L111" s="128"/>
      <c r="M111" s="128"/>
      <c r="N111" s="128"/>
      <c r="O111" s="128"/>
      <c r="P111" s="128"/>
    </row>
    <row r="112" spans="1:16" s="120" customFormat="1" x14ac:dyDescent="0.2">
      <c r="A112" s="131" t="s">
        <v>426</v>
      </c>
      <c r="B112" s="131" t="s">
        <v>427</v>
      </c>
      <c r="C112" s="131" t="s">
        <v>428</v>
      </c>
      <c r="D112" s="232"/>
      <c r="E112" s="78">
        <v>5058</v>
      </c>
      <c r="F112" s="78">
        <v>505800000</v>
      </c>
      <c r="G112" s="78">
        <v>0</v>
      </c>
      <c r="H112" s="78">
        <v>0</v>
      </c>
      <c r="I112" s="78">
        <v>0</v>
      </c>
      <c r="J112" s="128"/>
      <c r="K112" s="128"/>
      <c r="L112" s="128"/>
      <c r="M112" s="128"/>
      <c r="N112" s="128"/>
      <c r="O112" s="128"/>
      <c r="P112" s="128"/>
    </row>
    <row r="113" spans="1:16" s="120" customFormat="1" x14ac:dyDescent="0.2">
      <c r="A113" s="129" t="s">
        <v>429</v>
      </c>
      <c r="B113" s="129" t="s">
        <v>430</v>
      </c>
      <c r="C113" s="129" t="s">
        <v>431</v>
      </c>
      <c r="D113" s="231"/>
      <c r="E113" s="77">
        <v>5058</v>
      </c>
      <c r="F113" s="77">
        <v>505800000</v>
      </c>
      <c r="G113" s="77">
        <v>0</v>
      </c>
      <c r="H113" s="77">
        <v>0</v>
      </c>
      <c r="I113" s="77">
        <v>0</v>
      </c>
      <c r="J113" s="128"/>
      <c r="K113" s="128"/>
      <c r="L113" s="128"/>
      <c r="M113" s="128"/>
      <c r="N113" s="128"/>
      <c r="O113" s="128"/>
      <c r="P113" s="128"/>
    </row>
    <row r="114" spans="1:16" s="120" customFormat="1" x14ac:dyDescent="0.2">
      <c r="A114" s="131" t="s">
        <v>432</v>
      </c>
      <c r="B114" s="131" t="s">
        <v>433</v>
      </c>
      <c r="C114" s="131" t="s">
        <v>434</v>
      </c>
      <c r="D114" s="232"/>
      <c r="E114" s="78">
        <v>200000</v>
      </c>
      <c r="F114" s="78">
        <v>20000000</v>
      </c>
      <c r="G114" s="78">
        <v>0</v>
      </c>
      <c r="H114" s="78">
        <v>0</v>
      </c>
      <c r="I114" s="78">
        <v>0</v>
      </c>
      <c r="J114" s="128"/>
      <c r="K114" s="128"/>
      <c r="L114" s="128"/>
      <c r="M114" s="128"/>
      <c r="N114" s="128"/>
      <c r="O114" s="128"/>
      <c r="P114" s="128"/>
    </row>
    <row r="115" spans="1:16" s="120" customFormat="1" x14ac:dyDescent="0.2">
      <c r="A115" s="129" t="s">
        <v>435</v>
      </c>
      <c r="B115" s="129" t="s">
        <v>436</v>
      </c>
      <c r="C115" s="129" t="s">
        <v>437</v>
      </c>
      <c r="D115" s="231">
        <v>60.1</v>
      </c>
      <c r="E115" s="77">
        <v>13000</v>
      </c>
      <c r="F115" s="77">
        <v>7813000</v>
      </c>
      <c r="G115" s="77">
        <v>0</v>
      </c>
      <c r="H115" s="77">
        <v>0</v>
      </c>
      <c r="I115" s="77">
        <v>0</v>
      </c>
      <c r="J115" s="128"/>
      <c r="K115" s="128"/>
      <c r="L115" s="128"/>
      <c r="M115" s="128"/>
      <c r="N115" s="128"/>
      <c r="O115" s="128"/>
      <c r="P115" s="128"/>
    </row>
    <row r="116" spans="1:16" s="120" customFormat="1" x14ac:dyDescent="0.2">
      <c r="A116" s="131" t="s">
        <v>438</v>
      </c>
      <c r="B116" s="131" t="s">
        <v>439</v>
      </c>
      <c r="C116" s="131" t="s">
        <v>440</v>
      </c>
      <c r="D116" s="232"/>
      <c r="E116" s="78">
        <v>180</v>
      </c>
      <c r="F116" s="78">
        <v>3749995.8</v>
      </c>
      <c r="G116" s="78">
        <v>0</v>
      </c>
      <c r="H116" s="78">
        <v>0</v>
      </c>
      <c r="I116" s="78">
        <v>0</v>
      </c>
      <c r="J116" s="128"/>
      <c r="K116" s="128"/>
      <c r="L116" s="128"/>
      <c r="M116" s="128"/>
      <c r="N116" s="128"/>
      <c r="O116" s="128"/>
      <c r="P116" s="128"/>
    </row>
    <row r="117" spans="1:16" s="120" customFormat="1" x14ac:dyDescent="0.2">
      <c r="A117" s="129" t="s">
        <v>441</v>
      </c>
      <c r="B117" s="129" t="s">
        <v>442</v>
      </c>
      <c r="C117" s="129" t="s">
        <v>443</v>
      </c>
      <c r="D117" s="231">
        <v>100</v>
      </c>
      <c r="E117" s="77">
        <v>137900</v>
      </c>
      <c r="F117" s="77">
        <v>13790000</v>
      </c>
      <c r="G117" s="77">
        <v>0</v>
      </c>
      <c r="H117" s="77">
        <v>0</v>
      </c>
      <c r="I117" s="77">
        <v>0</v>
      </c>
      <c r="J117" s="128"/>
      <c r="K117" s="128"/>
      <c r="L117" s="128"/>
      <c r="M117" s="128"/>
      <c r="N117" s="128"/>
      <c r="O117" s="128"/>
      <c r="P117" s="128"/>
    </row>
    <row r="118" spans="1:16" s="120" customFormat="1" x14ac:dyDescent="0.2">
      <c r="A118" s="131" t="s">
        <v>444</v>
      </c>
      <c r="B118" s="131" t="s">
        <v>445</v>
      </c>
      <c r="C118" s="131" t="s">
        <v>446</v>
      </c>
      <c r="D118" s="232">
        <v>63</v>
      </c>
      <c r="E118" s="78">
        <v>400000</v>
      </c>
      <c r="F118" s="78">
        <v>25200000</v>
      </c>
      <c r="G118" s="78">
        <v>0</v>
      </c>
      <c r="H118" s="78">
        <v>0</v>
      </c>
      <c r="I118" s="78">
        <v>0</v>
      </c>
      <c r="J118" s="128"/>
      <c r="K118" s="128"/>
      <c r="L118" s="128"/>
      <c r="M118" s="128"/>
      <c r="N118" s="128"/>
      <c r="O118" s="128"/>
      <c r="P118" s="128"/>
    </row>
    <row r="119" spans="1:16" s="120" customFormat="1" x14ac:dyDescent="0.2">
      <c r="A119" s="129" t="s">
        <v>447</v>
      </c>
      <c r="B119" s="129" t="s">
        <v>448</v>
      </c>
      <c r="C119" s="129" t="s">
        <v>449</v>
      </c>
      <c r="D119" s="231"/>
      <c r="E119" s="77">
        <v>100396</v>
      </c>
      <c r="F119" s="77">
        <v>100396</v>
      </c>
      <c r="G119" s="77">
        <v>0</v>
      </c>
      <c r="H119" s="77">
        <v>0</v>
      </c>
      <c r="I119" s="77">
        <v>0</v>
      </c>
      <c r="J119" s="128"/>
      <c r="K119" s="128"/>
      <c r="L119" s="128"/>
      <c r="M119" s="128"/>
      <c r="N119" s="128"/>
      <c r="O119" s="128"/>
      <c r="P119" s="128"/>
    </row>
    <row r="120" spans="1:16" s="120" customFormat="1" x14ac:dyDescent="0.2">
      <c r="A120" s="131" t="s">
        <v>450</v>
      </c>
      <c r="B120" s="131" t="s">
        <v>451</v>
      </c>
      <c r="C120" s="131" t="s">
        <v>452</v>
      </c>
      <c r="D120" s="232">
        <v>120.5</v>
      </c>
      <c r="E120" s="78">
        <v>162100</v>
      </c>
      <c r="F120" s="78">
        <v>99870531.349999994</v>
      </c>
      <c r="G120" s="78">
        <v>0</v>
      </c>
      <c r="H120" s="78">
        <v>0</v>
      </c>
      <c r="I120" s="78">
        <v>0</v>
      </c>
      <c r="J120" s="128"/>
      <c r="K120" s="128"/>
      <c r="L120" s="128"/>
      <c r="M120" s="128"/>
      <c r="N120" s="128"/>
      <c r="O120" s="128"/>
      <c r="P120" s="128"/>
    </row>
    <row r="121" spans="1:16" s="120" customFormat="1" x14ac:dyDescent="0.2">
      <c r="A121" s="129" t="s">
        <v>49</v>
      </c>
      <c r="B121" s="129" t="s">
        <v>453</v>
      </c>
      <c r="C121" s="129" t="s">
        <v>454</v>
      </c>
      <c r="D121" s="231">
        <v>101.55</v>
      </c>
      <c r="E121" s="77">
        <v>6223274</v>
      </c>
      <c r="F121" s="77">
        <v>263722530.99000001</v>
      </c>
      <c r="G121" s="77">
        <v>0</v>
      </c>
      <c r="H121" s="77">
        <v>0</v>
      </c>
      <c r="I121" s="77">
        <v>0</v>
      </c>
      <c r="J121" s="128"/>
      <c r="K121" s="128"/>
      <c r="L121" s="128"/>
      <c r="M121" s="128"/>
      <c r="N121" s="128"/>
      <c r="O121" s="128"/>
      <c r="P121" s="128"/>
    </row>
    <row r="122" spans="1:16" s="120" customFormat="1" x14ac:dyDescent="0.2">
      <c r="A122" s="131" t="s">
        <v>455</v>
      </c>
      <c r="B122" s="131" t="s">
        <v>456</v>
      </c>
      <c r="C122" s="131" t="s">
        <v>457</v>
      </c>
      <c r="D122" s="232">
        <v>104.21</v>
      </c>
      <c r="E122" s="78">
        <v>1090950</v>
      </c>
      <c r="F122" s="78">
        <v>1136878995</v>
      </c>
      <c r="G122" s="78">
        <v>0</v>
      </c>
      <c r="H122" s="78">
        <v>0</v>
      </c>
      <c r="I122" s="78">
        <v>0</v>
      </c>
      <c r="J122" s="128"/>
      <c r="K122" s="128"/>
      <c r="L122" s="128"/>
      <c r="M122" s="128"/>
      <c r="N122" s="128"/>
      <c r="O122" s="128"/>
      <c r="P122" s="128"/>
    </row>
    <row r="123" spans="1:16" s="120" customFormat="1" x14ac:dyDescent="0.2">
      <c r="A123" s="129" t="s">
        <v>458</v>
      </c>
      <c r="B123" s="129" t="s">
        <v>459</v>
      </c>
      <c r="C123" s="129" t="s">
        <v>460</v>
      </c>
      <c r="D123" s="231">
        <v>100.8</v>
      </c>
      <c r="E123" s="77">
        <v>1500000</v>
      </c>
      <c r="F123" s="77">
        <v>1512000000</v>
      </c>
      <c r="G123" s="77">
        <v>0</v>
      </c>
      <c r="H123" s="77">
        <v>0</v>
      </c>
      <c r="I123" s="77">
        <v>0</v>
      </c>
      <c r="J123" s="128"/>
      <c r="K123" s="128"/>
      <c r="L123" s="128"/>
      <c r="M123" s="128"/>
      <c r="N123" s="128"/>
      <c r="O123" s="128"/>
      <c r="P123" s="128"/>
    </row>
    <row r="124" spans="1:16" s="120" customFormat="1" x14ac:dyDescent="0.2">
      <c r="A124" s="131" t="s">
        <v>461</v>
      </c>
      <c r="B124" s="131" t="s">
        <v>462</v>
      </c>
      <c r="C124" s="131" t="s">
        <v>463</v>
      </c>
      <c r="D124" s="232">
        <v>95.27</v>
      </c>
      <c r="E124" s="78">
        <v>1097058</v>
      </c>
      <c r="F124" s="78">
        <v>1045167156.6</v>
      </c>
      <c r="G124" s="78">
        <v>0</v>
      </c>
      <c r="H124" s="78">
        <v>0</v>
      </c>
      <c r="I124" s="78">
        <v>0</v>
      </c>
      <c r="J124" s="128"/>
      <c r="K124" s="128"/>
      <c r="L124" s="128"/>
      <c r="M124" s="128"/>
      <c r="N124" s="128"/>
      <c r="O124" s="128"/>
      <c r="P124" s="128"/>
    </row>
    <row r="125" spans="1:16" s="120" customFormat="1" x14ac:dyDescent="0.2">
      <c r="A125" s="129" t="s">
        <v>464</v>
      </c>
      <c r="B125" s="129" t="s">
        <v>465</v>
      </c>
      <c r="C125" s="129" t="s">
        <v>466</v>
      </c>
      <c r="D125" s="231">
        <v>95.4</v>
      </c>
      <c r="E125" s="77">
        <v>1605866</v>
      </c>
      <c r="F125" s="77">
        <v>1531996164</v>
      </c>
      <c r="G125" s="77">
        <v>0</v>
      </c>
      <c r="H125" s="77">
        <v>0</v>
      </c>
      <c r="I125" s="77"/>
      <c r="J125" s="128"/>
      <c r="K125" s="128"/>
      <c r="L125" s="128"/>
      <c r="M125" s="128"/>
      <c r="N125" s="128"/>
      <c r="O125" s="128"/>
      <c r="P125" s="128"/>
    </row>
    <row r="126" spans="1:16" s="120" customFormat="1" ht="25.5" x14ac:dyDescent="0.2">
      <c r="A126" s="140" t="s">
        <v>150</v>
      </c>
      <c r="B126" s="141"/>
      <c r="C126" s="141"/>
      <c r="D126" s="233"/>
      <c r="E126" s="142"/>
      <c r="F126" s="144">
        <f>SUM(F77:F125)</f>
        <v>14462201388.190001</v>
      </c>
      <c r="G126" s="144">
        <f t="shared" ref="G126:I126" si="2">SUM(G77:G125)</f>
        <v>8482381.3899999987</v>
      </c>
      <c r="H126" s="144">
        <f t="shared" si="2"/>
        <v>67609</v>
      </c>
      <c r="I126" s="144">
        <f t="shared" si="2"/>
        <v>210</v>
      </c>
      <c r="J126" s="128"/>
      <c r="K126" s="128"/>
      <c r="L126" s="128"/>
      <c r="M126" s="128"/>
      <c r="N126" s="128"/>
      <c r="O126" s="128"/>
      <c r="P126" s="128"/>
    </row>
    <row r="127" spans="1:16" x14ac:dyDescent="0.2">
      <c r="A127" s="28"/>
      <c r="B127" s="28"/>
      <c r="C127" s="28"/>
      <c r="I127" s="37"/>
      <c r="J127" s="29"/>
      <c r="K127" s="29"/>
      <c r="L127" s="29"/>
      <c r="M127" s="29"/>
      <c r="N127" s="29"/>
      <c r="O127" s="29"/>
      <c r="P127" s="29"/>
    </row>
    <row r="128" spans="1:16" ht="25.5" x14ac:dyDescent="0.2">
      <c r="A128" s="116" t="s">
        <v>498</v>
      </c>
      <c r="B128" s="116"/>
      <c r="C128" s="116"/>
      <c r="D128" s="229"/>
      <c r="E128" s="117"/>
      <c r="F128" s="117"/>
      <c r="G128" s="124"/>
      <c r="H128" s="124"/>
      <c r="I128" s="125"/>
      <c r="J128" s="29"/>
      <c r="K128" s="29"/>
      <c r="L128" s="29"/>
      <c r="M128" s="29"/>
      <c r="N128" s="29"/>
      <c r="O128" s="29"/>
      <c r="P128" s="29"/>
    </row>
    <row r="129" spans="1:15" ht="63.75" x14ac:dyDescent="0.2">
      <c r="A129" s="140" t="s">
        <v>85</v>
      </c>
      <c r="B129" s="143" t="s">
        <v>149</v>
      </c>
      <c r="C129" s="143" t="s">
        <v>55</v>
      </c>
      <c r="D129" s="230" t="s">
        <v>146</v>
      </c>
      <c r="E129" s="139" t="s">
        <v>145</v>
      </c>
      <c r="F129" s="139" t="s">
        <v>87</v>
      </c>
      <c r="G129" s="139" t="s">
        <v>88</v>
      </c>
      <c r="H129" s="139" t="s">
        <v>89</v>
      </c>
      <c r="I129" s="28"/>
      <c r="J129" s="28"/>
      <c r="K129" s="28"/>
      <c r="L129" s="28"/>
      <c r="M129" s="28"/>
      <c r="N129" s="28"/>
    </row>
    <row r="130" spans="1:15" x14ac:dyDescent="0.2">
      <c r="A130" s="129" t="s">
        <v>499</v>
      </c>
      <c r="B130" s="129" t="s">
        <v>500</v>
      </c>
      <c r="C130" s="129" t="s">
        <v>501</v>
      </c>
      <c r="D130" s="231"/>
      <c r="E130" s="77">
        <v>63027</v>
      </c>
      <c r="F130" s="77">
        <v>0</v>
      </c>
      <c r="G130" s="77">
        <v>0</v>
      </c>
      <c r="H130" s="77">
        <v>0</v>
      </c>
      <c r="I130" s="28"/>
      <c r="J130" s="28"/>
      <c r="K130" s="28"/>
      <c r="L130" s="28"/>
      <c r="M130" s="28"/>
      <c r="N130" s="28"/>
      <c r="O130" s="28"/>
    </row>
    <row r="131" spans="1:15" x14ac:dyDescent="0.2">
      <c r="A131" s="131" t="s">
        <v>502</v>
      </c>
      <c r="B131" s="131" t="s">
        <v>503</v>
      </c>
      <c r="C131" s="131" t="s">
        <v>504</v>
      </c>
      <c r="D131" s="232"/>
      <c r="E131" s="78">
        <v>112850</v>
      </c>
      <c r="F131" s="78">
        <v>0</v>
      </c>
      <c r="G131" s="78">
        <v>0</v>
      </c>
      <c r="H131" s="78">
        <v>0</v>
      </c>
      <c r="I131" s="34"/>
      <c r="J131" s="34"/>
      <c r="K131" s="33"/>
      <c r="L131" s="28"/>
      <c r="M131" s="29"/>
      <c r="N131" s="29"/>
      <c r="O131" s="29"/>
    </row>
    <row r="132" spans="1:15" x14ac:dyDescent="0.2">
      <c r="A132" s="129" t="s">
        <v>505</v>
      </c>
      <c r="B132" s="129" t="s">
        <v>506</v>
      </c>
      <c r="C132" s="129" t="s">
        <v>507</v>
      </c>
      <c r="D132" s="231"/>
      <c r="E132" s="77">
        <v>23810</v>
      </c>
      <c r="F132" s="77">
        <v>0</v>
      </c>
      <c r="G132" s="77">
        <v>0</v>
      </c>
      <c r="H132" s="77">
        <v>0</v>
      </c>
      <c r="I132" s="29"/>
      <c r="J132" s="29"/>
      <c r="K132" s="29"/>
      <c r="L132" s="29"/>
      <c r="M132" s="29"/>
      <c r="N132" s="29"/>
      <c r="O132" s="29"/>
    </row>
    <row r="133" spans="1:15" x14ac:dyDescent="0.2">
      <c r="A133" s="131" t="s">
        <v>508</v>
      </c>
      <c r="B133" s="131" t="s">
        <v>509</v>
      </c>
      <c r="C133" s="131" t="s">
        <v>510</v>
      </c>
      <c r="D133" s="232"/>
      <c r="E133" s="78">
        <v>52135</v>
      </c>
      <c r="F133" s="78">
        <v>0</v>
      </c>
      <c r="G133" s="78">
        <v>0</v>
      </c>
      <c r="H133" s="78">
        <v>0</v>
      </c>
      <c r="I133" s="29"/>
      <c r="J133" s="29"/>
      <c r="K133" s="29"/>
      <c r="L133" s="29"/>
      <c r="M133" s="29"/>
      <c r="N133" s="29"/>
      <c r="O133" s="29"/>
    </row>
    <row r="134" spans="1:15" x14ac:dyDescent="0.2">
      <c r="A134" s="129" t="s">
        <v>511</v>
      </c>
      <c r="B134" s="129" t="s">
        <v>512</v>
      </c>
      <c r="C134" s="129" t="s">
        <v>513</v>
      </c>
      <c r="D134" s="231"/>
      <c r="E134" s="77">
        <v>55100</v>
      </c>
      <c r="F134" s="77">
        <v>0</v>
      </c>
      <c r="G134" s="77">
        <v>0</v>
      </c>
      <c r="H134" s="77">
        <v>0</v>
      </c>
      <c r="I134" s="29"/>
      <c r="J134" s="29"/>
      <c r="K134" s="29"/>
      <c r="L134" s="29"/>
      <c r="M134" s="29"/>
      <c r="N134" s="29"/>
      <c r="O134" s="29"/>
    </row>
    <row r="135" spans="1:15" x14ac:dyDescent="0.2">
      <c r="A135" s="131" t="s">
        <v>514</v>
      </c>
      <c r="B135" s="131" t="s">
        <v>515</v>
      </c>
      <c r="C135" s="131" t="s">
        <v>516</v>
      </c>
      <c r="D135" s="232"/>
      <c r="E135" s="78">
        <v>43785</v>
      </c>
      <c r="F135" s="78">
        <v>0</v>
      </c>
      <c r="G135" s="78">
        <v>0</v>
      </c>
      <c r="H135" s="78">
        <v>0</v>
      </c>
      <c r="I135" s="29"/>
      <c r="J135" s="29"/>
      <c r="K135" s="29"/>
      <c r="L135" s="29"/>
      <c r="M135" s="29"/>
      <c r="N135" s="29"/>
      <c r="O135" s="29"/>
    </row>
    <row r="136" spans="1:15" x14ac:dyDescent="0.2">
      <c r="A136" s="129" t="s">
        <v>517</v>
      </c>
      <c r="B136" s="129" t="s">
        <v>518</v>
      </c>
      <c r="C136" s="129" t="s">
        <v>519</v>
      </c>
      <c r="D136" s="231"/>
      <c r="E136" s="77">
        <v>88080</v>
      </c>
      <c r="F136" s="77">
        <v>0</v>
      </c>
      <c r="G136" s="77">
        <v>0</v>
      </c>
      <c r="H136" s="77">
        <v>0</v>
      </c>
      <c r="I136" s="29"/>
      <c r="J136" s="29"/>
      <c r="K136" s="29"/>
      <c r="L136" s="29"/>
      <c r="M136" s="29"/>
      <c r="N136" s="29"/>
      <c r="O136" s="29"/>
    </row>
    <row r="137" spans="1:15" x14ac:dyDescent="0.2">
      <c r="A137" s="131" t="s">
        <v>520</v>
      </c>
      <c r="B137" s="131" t="s">
        <v>521</v>
      </c>
      <c r="C137" s="131" t="s">
        <v>522</v>
      </c>
      <c r="D137" s="232"/>
      <c r="E137" s="78">
        <v>1109330</v>
      </c>
      <c r="F137" s="78">
        <v>0</v>
      </c>
      <c r="G137" s="78">
        <v>0</v>
      </c>
      <c r="H137" s="78">
        <v>0</v>
      </c>
      <c r="I137" s="29"/>
      <c r="J137" s="29"/>
      <c r="K137" s="29"/>
      <c r="L137" s="29"/>
      <c r="M137" s="29"/>
      <c r="N137" s="29"/>
      <c r="O137" s="29"/>
    </row>
    <row r="138" spans="1:15" x14ac:dyDescent="0.2">
      <c r="A138" s="129" t="s">
        <v>523</v>
      </c>
      <c r="B138" s="129" t="s">
        <v>524</v>
      </c>
      <c r="C138" s="129" t="s">
        <v>525</v>
      </c>
      <c r="D138" s="231"/>
      <c r="E138" s="77">
        <v>16250</v>
      </c>
      <c r="F138" s="77">
        <v>0</v>
      </c>
      <c r="G138" s="77">
        <v>0</v>
      </c>
      <c r="H138" s="77">
        <v>0</v>
      </c>
      <c r="I138" s="29"/>
      <c r="J138" s="29"/>
      <c r="K138" s="29"/>
      <c r="L138" s="29"/>
      <c r="M138" s="29"/>
      <c r="N138" s="29"/>
      <c r="O138" s="29"/>
    </row>
    <row r="139" spans="1:15" x14ac:dyDescent="0.2">
      <c r="A139" s="131" t="s">
        <v>526</v>
      </c>
      <c r="B139" s="131" t="s">
        <v>527</v>
      </c>
      <c r="C139" s="131" t="s">
        <v>528</v>
      </c>
      <c r="D139" s="232"/>
      <c r="E139" s="78">
        <v>25310</v>
      </c>
      <c r="F139" s="78">
        <v>0</v>
      </c>
      <c r="G139" s="78">
        <v>0</v>
      </c>
      <c r="H139" s="78">
        <v>0</v>
      </c>
      <c r="I139" s="29"/>
      <c r="J139" s="29"/>
      <c r="K139" s="29"/>
      <c r="L139" s="29"/>
      <c r="M139" s="29"/>
      <c r="N139" s="29"/>
      <c r="O139" s="29"/>
    </row>
    <row r="140" spans="1:15" x14ac:dyDescent="0.2">
      <c r="A140" s="129" t="s">
        <v>529</v>
      </c>
      <c r="B140" s="129" t="s">
        <v>530</v>
      </c>
      <c r="C140" s="129" t="s">
        <v>531</v>
      </c>
      <c r="D140" s="231"/>
      <c r="E140" s="77">
        <v>20600</v>
      </c>
      <c r="F140" s="77">
        <v>0</v>
      </c>
      <c r="G140" s="77">
        <v>0</v>
      </c>
      <c r="H140" s="77">
        <v>0</v>
      </c>
      <c r="I140" s="29"/>
      <c r="J140" s="29"/>
      <c r="K140" s="29"/>
      <c r="L140" s="29"/>
      <c r="M140" s="29"/>
      <c r="N140" s="29"/>
      <c r="O140" s="29"/>
    </row>
    <row r="141" spans="1:15" x14ac:dyDescent="0.2">
      <c r="A141" s="131" t="s">
        <v>532</v>
      </c>
      <c r="B141" s="131" t="s">
        <v>533</v>
      </c>
      <c r="C141" s="131" t="s">
        <v>534</v>
      </c>
      <c r="D141" s="232"/>
      <c r="E141" s="78">
        <v>12350</v>
      </c>
      <c r="F141" s="78">
        <v>0</v>
      </c>
      <c r="G141" s="78">
        <v>0</v>
      </c>
      <c r="H141" s="78">
        <v>0</v>
      </c>
      <c r="I141" s="29"/>
      <c r="J141" s="29"/>
      <c r="K141" s="29"/>
      <c r="L141" s="29"/>
      <c r="M141" s="29"/>
      <c r="N141" s="29"/>
      <c r="O141" s="29"/>
    </row>
    <row r="142" spans="1:15" x14ac:dyDescent="0.2">
      <c r="A142" s="129" t="s">
        <v>535</v>
      </c>
      <c r="B142" s="129" t="s">
        <v>536</v>
      </c>
      <c r="C142" s="129" t="s">
        <v>537</v>
      </c>
      <c r="D142" s="231"/>
      <c r="E142" s="77">
        <v>63449</v>
      </c>
      <c r="F142" s="77">
        <v>0</v>
      </c>
      <c r="G142" s="77">
        <v>0</v>
      </c>
      <c r="H142" s="77">
        <v>0</v>
      </c>
      <c r="I142" s="29"/>
      <c r="J142" s="29"/>
      <c r="K142" s="29"/>
      <c r="L142" s="29"/>
      <c r="M142" s="29"/>
      <c r="N142" s="29"/>
      <c r="O142" s="29"/>
    </row>
    <row r="143" spans="1:15" x14ac:dyDescent="0.2">
      <c r="A143" s="131" t="s">
        <v>538</v>
      </c>
      <c r="B143" s="131" t="s">
        <v>539</v>
      </c>
      <c r="C143" s="131" t="s">
        <v>540</v>
      </c>
      <c r="D143" s="232"/>
      <c r="E143" s="78"/>
      <c r="F143" s="78">
        <v>0</v>
      </c>
      <c r="G143" s="78">
        <v>0</v>
      </c>
      <c r="H143" s="78">
        <v>0</v>
      </c>
      <c r="I143" s="29"/>
      <c r="J143" s="29"/>
      <c r="K143" s="29"/>
      <c r="L143" s="29"/>
      <c r="M143" s="29"/>
      <c r="N143" s="29"/>
      <c r="O143" s="29"/>
    </row>
    <row r="144" spans="1:15" x14ac:dyDescent="0.2">
      <c r="A144" s="129" t="s">
        <v>541</v>
      </c>
      <c r="B144" s="129" t="s">
        <v>542</v>
      </c>
      <c r="C144" s="129" t="s">
        <v>543</v>
      </c>
      <c r="D144" s="231"/>
      <c r="E144" s="77">
        <v>29000</v>
      </c>
      <c r="F144" s="77">
        <v>0</v>
      </c>
      <c r="G144" s="77">
        <v>0</v>
      </c>
      <c r="H144" s="77">
        <v>0</v>
      </c>
      <c r="I144" s="29"/>
      <c r="J144" s="29"/>
      <c r="K144" s="29"/>
      <c r="L144" s="29"/>
      <c r="M144" s="29"/>
      <c r="N144" s="29"/>
      <c r="O144" s="29"/>
    </row>
    <row r="145" spans="1:16" ht="25.5" x14ac:dyDescent="0.2">
      <c r="A145" s="140" t="s">
        <v>150</v>
      </c>
      <c r="B145" s="141"/>
      <c r="C145" s="141"/>
      <c r="D145" s="233"/>
      <c r="E145" s="142"/>
      <c r="F145" s="144">
        <f>SUM(F130:F144)</f>
        <v>0</v>
      </c>
      <c r="G145" s="144">
        <f>SUM(G130:G144)</f>
        <v>0</v>
      </c>
      <c r="H145" s="144">
        <f>SUM(H130:H144)</f>
        <v>0</v>
      </c>
      <c r="I145" s="29"/>
      <c r="J145" s="29"/>
      <c r="K145" s="29"/>
      <c r="L145" s="29"/>
      <c r="M145" s="29"/>
      <c r="N145" s="29"/>
      <c r="O145" s="29"/>
    </row>
    <row r="146" spans="1:16" x14ac:dyDescent="0.2">
      <c r="A146" s="30"/>
      <c r="B146" s="30"/>
      <c r="C146" s="30"/>
      <c r="D146" s="238"/>
      <c r="E146" s="30"/>
      <c r="F146" s="30"/>
      <c r="G146" s="63"/>
      <c r="H146" s="63"/>
      <c r="I146" s="33"/>
      <c r="J146" s="29"/>
      <c r="K146" s="29"/>
      <c r="L146" s="29"/>
      <c r="M146" s="29"/>
      <c r="N146" s="29"/>
      <c r="O146" s="29"/>
      <c r="P146" s="29"/>
    </row>
    <row r="147" spans="1:16" ht="25.5" x14ac:dyDescent="0.2">
      <c r="A147" s="116" t="s">
        <v>544</v>
      </c>
      <c r="B147" s="116"/>
      <c r="C147" s="116"/>
      <c r="D147" s="229"/>
      <c r="E147" s="117"/>
      <c r="F147" s="117"/>
      <c r="G147" s="124"/>
      <c r="H147" s="124"/>
      <c r="I147" s="33"/>
      <c r="J147" s="29"/>
      <c r="K147" s="29"/>
      <c r="L147" s="29"/>
      <c r="M147" s="29"/>
      <c r="N147" s="29"/>
      <c r="O147" s="29"/>
      <c r="P147" s="29"/>
    </row>
    <row r="148" spans="1:16" ht="63.75" x14ac:dyDescent="0.2">
      <c r="A148" s="140" t="s">
        <v>85</v>
      </c>
      <c r="B148" s="143" t="s">
        <v>149</v>
      </c>
      <c r="C148" s="143" t="s">
        <v>55</v>
      </c>
      <c r="D148" s="230" t="s">
        <v>146</v>
      </c>
      <c r="E148" s="139" t="s">
        <v>145</v>
      </c>
      <c r="F148" s="139" t="s">
        <v>87</v>
      </c>
      <c r="G148" s="139" t="s">
        <v>88</v>
      </c>
      <c r="H148" s="139" t="s">
        <v>89</v>
      </c>
      <c r="I148" s="33"/>
      <c r="J148" s="29"/>
      <c r="K148" s="29"/>
      <c r="L148" s="29"/>
      <c r="M148" s="29"/>
      <c r="N148" s="29"/>
      <c r="O148" s="29"/>
      <c r="P148" s="29"/>
    </row>
    <row r="149" spans="1:16" x14ac:dyDescent="0.2">
      <c r="A149" s="129" t="s">
        <v>545</v>
      </c>
      <c r="B149" s="129" t="s">
        <v>546</v>
      </c>
      <c r="C149" s="129" t="s">
        <v>547</v>
      </c>
      <c r="D149" s="231">
        <v>99.4</v>
      </c>
      <c r="E149" s="77">
        <v>30000</v>
      </c>
      <c r="F149" s="77">
        <v>0</v>
      </c>
      <c r="G149" s="77">
        <v>0</v>
      </c>
      <c r="H149" s="77">
        <v>0</v>
      </c>
      <c r="I149" s="33"/>
      <c r="J149" s="29"/>
      <c r="K149" s="29"/>
      <c r="L149" s="29"/>
      <c r="M149" s="29"/>
      <c r="N149" s="29"/>
      <c r="O149" s="29"/>
      <c r="P149" s="29"/>
    </row>
    <row r="150" spans="1:16" x14ac:dyDescent="0.2">
      <c r="A150" s="131" t="s">
        <v>548</v>
      </c>
      <c r="B150" s="131" t="s">
        <v>549</v>
      </c>
      <c r="C150" s="131" t="s">
        <v>550</v>
      </c>
      <c r="D150" s="232"/>
      <c r="E150" s="78">
        <v>56000</v>
      </c>
      <c r="F150" s="78">
        <v>0</v>
      </c>
      <c r="G150" s="78">
        <v>0</v>
      </c>
      <c r="H150" s="78">
        <v>0</v>
      </c>
      <c r="I150" s="33"/>
      <c r="J150" s="29"/>
      <c r="K150" s="29"/>
      <c r="L150" s="29"/>
      <c r="M150" s="29"/>
      <c r="N150" s="29"/>
      <c r="O150" s="29"/>
      <c r="P150" s="29"/>
    </row>
    <row r="151" spans="1:16" ht="25.5" x14ac:dyDescent="0.2">
      <c r="A151" s="140" t="s">
        <v>150</v>
      </c>
      <c r="B151" s="141"/>
      <c r="C151" s="141"/>
      <c r="D151" s="233"/>
      <c r="E151" s="142"/>
      <c r="F151" s="144">
        <f>SUM(F149:F150)</f>
        <v>0</v>
      </c>
      <c r="G151" s="144">
        <f>SUM(G149:G150)</f>
        <v>0</v>
      </c>
      <c r="H151" s="144">
        <f>SUM(H149:H150)</f>
        <v>0</v>
      </c>
      <c r="I151" s="33"/>
      <c r="J151" s="28"/>
      <c r="K151" s="28"/>
      <c r="L151" s="29"/>
      <c r="M151" s="29"/>
      <c r="N151" s="29"/>
      <c r="O151" s="29"/>
      <c r="P151" s="29"/>
    </row>
    <row r="152" spans="1:16" x14ac:dyDescent="0.2">
      <c r="A152" s="31"/>
      <c r="B152" s="31"/>
      <c r="C152" s="31"/>
      <c r="D152" s="239"/>
      <c r="E152" s="31"/>
      <c r="F152" s="31"/>
      <c r="G152" s="31"/>
      <c r="H152" s="31"/>
      <c r="I152" s="33"/>
      <c r="J152" s="28"/>
      <c r="K152" s="28"/>
      <c r="L152" s="29"/>
      <c r="M152" s="29"/>
      <c r="N152" s="29"/>
      <c r="O152" s="29"/>
      <c r="P152" s="29"/>
    </row>
    <row r="153" spans="1:16" x14ac:dyDescent="0.2">
      <c r="A153" s="31"/>
      <c r="B153" s="31"/>
      <c r="C153" s="31"/>
      <c r="D153" s="239"/>
      <c r="E153" s="31"/>
      <c r="F153" s="31"/>
      <c r="G153" s="31"/>
      <c r="H153" s="31"/>
      <c r="I153" s="33"/>
      <c r="J153" s="28"/>
      <c r="K153" s="28"/>
      <c r="L153" s="29"/>
      <c r="M153" s="29"/>
      <c r="N153" s="29"/>
      <c r="O153" s="29"/>
      <c r="P153" s="29"/>
    </row>
    <row r="154" spans="1:16" x14ac:dyDescent="0.2">
      <c r="A154" s="31"/>
      <c r="B154" s="31"/>
      <c r="C154" s="31"/>
      <c r="D154" s="239"/>
      <c r="E154" s="31"/>
      <c r="F154" s="31"/>
      <c r="G154" s="31"/>
      <c r="H154" s="31"/>
      <c r="I154" s="33"/>
      <c r="J154" s="28"/>
      <c r="K154" s="28"/>
      <c r="L154" s="29"/>
      <c r="M154" s="29"/>
      <c r="N154" s="29"/>
      <c r="O154" s="29"/>
      <c r="P154" s="29"/>
    </row>
    <row r="155" spans="1:16" x14ac:dyDescent="0.2">
      <c r="A155" s="31"/>
      <c r="B155" s="31"/>
      <c r="C155" s="31"/>
      <c r="D155" s="239"/>
      <c r="E155" s="31"/>
      <c r="F155" s="31"/>
      <c r="G155" s="31"/>
      <c r="H155" s="31"/>
      <c r="I155" s="33"/>
      <c r="J155" s="28"/>
      <c r="K155" s="28"/>
      <c r="L155" s="28"/>
      <c r="M155" s="28"/>
      <c r="N155" s="28"/>
      <c r="O155" s="28"/>
      <c r="P155" s="28"/>
    </row>
    <row r="156" spans="1:16" x14ac:dyDescent="0.2">
      <c r="A156" s="31"/>
      <c r="B156" s="31"/>
      <c r="C156" s="31"/>
      <c r="D156" s="239"/>
      <c r="E156" s="31"/>
      <c r="F156" s="31"/>
      <c r="G156" s="31"/>
      <c r="H156" s="31"/>
      <c r="I156" s="33"/>
      <c r="J156" s="28"/>
      <c r="K156" s="28"/>
      <c r="L156" s="28"/>
      <c r="M156" s="28"/>
      <c r="N156" s="28"/>
      <c r="O156" s="28"/>
      <c r="P156" s="28"/>
    </row>
    <row r="157" spans="1:16" x14ac:dyDescent="0.2">
      <c r="A157" s="31"/>
      <c r="B157" s="31"/>
      <c r="C157" s="31"/>
      <c r="D157" s="239"/>
      <c r="E157" s="31"/>
      <c r="F157" s="31"/>
      <c r="G157" s="31"/>
      <c r="H157" s="31"/>
      <c r="I157" s="33"/>
      <c r="J157" s="28"/>
      <c r="K157" s="28"/>
      <c r="L157" s="28"/>
      <c r="M157" s="28"/>
      <c r="N157" s="28"/>
      <c r="O157" s="28"/>
      <c r="P157" s="28"/>
    </row>
    <row r="158" spans="1:16" x14ac:dyDescent="0.2">
      <c r="A158" s="31"/>
      <c r="B158" s="31"/>
      <c r="C158" s="31"/>
      <c r="D158" s="239"/>
      <c r="E158" s="31"/>
      <c r="F158" s="31"/>
      <c r="G158" s="31"/>
      <c r="H158" s="31"/>
      <c r="I158" s="33"/>
      <c r="J158" s="28"/>
      <c r="K158" s="28"/>
      <c r="L158" s="28"/>
      <c r="M158" s="28"/>
      <c r="N158" s="28"/>
      <c r="O158" s="28"/>
      <c r="P158" s="28"/>
    </row>
    <row r="159" spans="1:16" x14ac:dyDescent="0.2">
      <c r="A159" s="31"/>
      <c r="B159" s="31"/>
      <c r="C159" s="31"/>
      <c r="D159" s="239"/>
      <c r="E159" s="31"/>
      <c r="F159" s="31"/>
      <c r="G159" s="31"/>
      <c r="H159" s="31"/>
      <c r="I159" s="33"/>
      <c r="J159" s="28"/>
      <c r="K159" s="34"/>
      <c r="L159" s="28"/>
      <c r="M159" s="28"/>
      <c r="N159" s="28"/>
      <c r="O159" s="28"/>
      <c r="P159" s="28"/>
    </row>
    <row r="160" spans="1:16" x14ac:dyDescent="0.2">
      <c r="A160" s="31"/>
      <c r="B160" s="31"/>
      <c r="C160" s="31"/>
      <c r="D160" s="239"/>
      <c r="E160" s="31"/>
      <c r="F160" s="31"/>
      <c r="G160" s="31"/>
      <c r="H160" s="31"/>
      <c r="I160" s="33"/>
      <c r="J160" s="28"/>
      <c r="K160" s="34"/>
      <c r="L160" s="33"/>
      <c r="M160" s="33"/>
      <c r="N160" s="33"/>
      <c r="O160" s="28"/>
      <c r="P160" s="28"/>
    </row>
    <row r="161" spans="1:16" x14ac:dyDescent="0.2">
      <c r="A161" s="31"/>
      <c r="B161" s="31"/>
      <c r="C161" s="31"/>
      <c r="D161" s="239"/>
      <c r="E161" s="31"/>
      <c r="F161" s="31"/>
      <c r="G161" s="31"/>
      <c r="H161" s="31"/>
      <c r="I161" s="33"/>
      <c r="J161" s="28"/>
      <c r="K161" s="34"/>
      <c r="L161" s="33"/>
      <c r="M161" s="33"/>
      <c r="N161" s="33"/>
      <c r="O161" s="34"/>
      <c r="P161" s="29"/>
    </row>
    <row r="162" spans="1:16" x14ac:dyDescent="0.2">
      <c r="A162" s="31"/>
      <c r="B162" s="31"/>
      <c r="C162" s="31"/>
      <c r="D162" s="239"/>
      <c r="E162" s="31"/>
      <c r="F162" s="31"/>
      <c r="G162" s="31"/>
      <c r="H162" s="31"/>
      <c r="I162" s="33"/>
      <c r="J162" s="28"/>
      <c r="K162" s="34"/>
      <c r="L162" s="33"/>
      <c r="M162" s="33"/>
      <c r="N162" s="33"/>
      <c r="O162" s="34"/>
      <c r="P162" s="29"/>
    </row>
    <row r="163" spans="1:16" x14ac:dyDescent="0.2">
      <c r="A163" s="31"/>
      <c r="B163" s="31"/>
      <c r="C163" s="31"/>
      <c r="D163" s="239"/>
      <c r="E163" s="31"/>
      <c r="F163" s="31"/>
      <c r="G163" s="31"/>
      <c r="H163" s="31"/>
      <c r="I163" s="33"/>
      <c r="J163" s="28"/>
      <c r="K163" s="34"/>
      <c r="L163" s="33"/>
      <c r="M163" s="33"/>
      <c r="N163" s="33"/>
      <c r="O163" s="34"/>
      <c r="P163" s="29"/>
    </row>
    <row r="164" spans="1:16" x14ac:dyDescent="0.2">
      <c r="A164" s="28"/>
      <c r="B164" s="28"/>
      <c r="C164" s="28"/>
      <c r="J164" s="28"/>
      <c r="K164" s="34"/>
      <c r="L164" s="33"/>
      <c r="M164" s="33"/>
      <c r="N164" s="33"/>
      <c r="O164" s="34"/>
      <c r="P164" s="29"/>
    </row>
    <row r="165" spans="1:16" x14ac:dyDescent="0.2">
      <c r="A165" s="28"/>
      <c r="B165" s="28"/>
      <c r="C165" s="28"/>
      <c r="J165" s="28"/>
      <c r="K165" s="34"/>
      <c r="L165" s="33"/>
      <c r="M165" s="33"/>
      <c r="N165" s="33"/>
      <c r="O165" s="34"/>
      <c r="P165" s="29"/>
    </row>
    <row r="166" spans="1:16" x14ac:dyDescent="0.2">
      <c r="A166" s="28"/>
      <c r="B166" s="28"/>
      <c r="C166" s="28"/>
      <c r="J166" s="28"/>
      <c r="K166" s="34"/>
      <c r="L166" s="33"/>
      <c r="M166" s="33"/>
      <c r="N166" s="33"/>
      <c r="O166" s="34"/>
      <c r="P166" s="29"/>
    </row>
    <row r="167" spans="1:16" x14ac:dyDescent="0.2">
      <c r="A167" s="28"/>
      <c r="B167" s="28"/>
      <c r="C167" s="28"/>
      <c r="J167" s="28"/>
      <c r="K167" s="34"/>
      <c r="L167" s="33"/>
      <c r="M167" s="33"/>
      <c r="N167" s="33"/>
      <c r="O167" s="34"/>
      <c r="P167" s="29"/>
    </row>
    <row r="168" spans="1:16" x14ac:dyDescent="0.2">
      <c r="A168" s="28"/>
      <c r="B168" s="28"/>
      <c r="C168" s="28"/>
      <c r="J168" s="28"/>
      <c r="K168" s="34"/>
      <c r="L168" s="33"/>
      <c r="M168" s="33"/>
      <c r="N168" s="33"/>
      <c r="O168" s="34"/>
      <c r="P168" s="29"/>
    </row>
    <row r="169" spans="1:16" x14ac:dyDescent="0.2">
      <c r="A169" s="28"/>
      <c r="B169" s="28"/>
      <c r="C169" s="28"/>
      <c r="J169" s="32"/>
      <c r="K169" s="34"/>
      <c r="L169" s="33"/>
      <c r="M169" s="33"/>
      <c r="N169" s="33"/>
      <c r="O169" s="34"/>
      <c r="P169" s="29"/>
    </row>
    <row r="170" spans="1:16" x14ac:dyDescent="0.2">
      <c r="A170" s="28"/>
      <c r="B170" s="28"/>
      <c r="C170" s="28"/>
      <c r="J170" s="32"/>
      <c r="K170" s="34"/>
      <c r="L170" s="33"/>
      <c r="M170" s="33"/>
      <c r="N170" s="33"/>
      <c r="O170" s="34"/>
      <c r="P170" s="29"/>
    </row>
    <row r="171" spans="1:16" x14ac:dyDescent="0.2">
      <c r="A171" s="28"/>
      <c r="B171" s="28"/>
      <c r="C171" s="28"/>
      <c r="J171" s="32"/>
      <c r="K171" s="34"/>
      <c r="L171" s="33"/>
      <c r="M171" s="33"/>
      <c r="N171" s="33"/>
      <c r="O171" s="34"/>
      <c r="P171" s="29"/>
    </row>
    <row r="172" spans="1:16" x14ac:dyDescent="0.2">
      <c r="A172" s="28"/>
      <c r="B172" s="28"/>
      <c r="C172" s="28"/>
      <c r="J172" s="32"/>
      <c r="K172" s="34"/>
      <c r="L172" s="33"/>
      <c r="M172" s="33"/>
      <c r="N172" s="33"/>
      <c r="O172" s="34"/>
      <c r="P172" s="29"/>
    </row>
    <row r="173" spans="1:16" x14ac:dyDescent="0.2">
      <c r="A173" s="28"/>
      <c r="B173" s="28"/>
      <c r="C173" s="28"/>
      <c r="J173" s="32"/>
      <c r="K173" s="34"/>
      <c r="L173" s="33"/>
      <c r="M173" s="33"/>
      <c r="N173" s="33"/>
      <c r="O173" s="34"/>
      <c r="P173" s="29"/>
    </row>
    <row r="174" spans="1:16" x14ac:dyDescent="0.2">
      <c r="J174" s="32"/>
      <c r="K174" s="34"/>
      <c r="L174" s="33"/>
      <c r="M174" s="33"/>
      <c r="N174" s="33"/>
      <c r="O174" s="34"/>
      <c r="P174" s="29"/>
    </row>
    <row r="175" spans="1:16" x14ac:dyDescent="0.2">
      <c r="J175" s="32"/>
      <c r="K175" s="34"/>
      <c r="L175" s="33"/>
      <c r="M175" s="33"/>
      <c r="N175" s="33"/>
      <c r="O175" s="34"/>
      <c r="P175" s="29"/>
    </row>
    <row r="176" spans="1:16" x14ac:dyDescent="0.2">
      <c r="J176" s="32"/>
      <c r="K176" s="34"/>
      <c r="L176" s="33"/>
      <c r="M176" s="33"/>
      <c r="N176" s="33"/>
      <c r="O176" s="34"/>
      <c r="P176" s="29"/>
    </row>
    <row r="177" spans="9:16" x14ac:dyDescent="0.2">
      <c r="J177" s="32"/>
      <c r="K177" s="34"/>
      <c r="L177" s="33"/>
      <c r="M177" s="33"/>
      <c r="N177" s="33"/>
      <c r="O177" s="34"/>
      <c r="P177" s="29"/>
    </row>
    <row r="178" spans="9:16" x14ac:dyDescent="0.2"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34"/>
      <c r="L188" s="33"/>
      <c r="M188" s="33"/>
      <c r="N188" s="33"/>
      <c r="O188" s="34"/>
      <c r="P188" s="29"/>
    </row>
    <row r="189" spans="9:16" x14ac:dyDescent="0.2">
      <c r="I189" s="33"/>
      <c r="J189" s="32"/>
      <c r="K189" s="34"/>
      <c r="L189" s="33"/>
      <c r="M189" s="33"/>
      <c r="N189" s="33"/>
      <c r="O189" s="34"/>
      <c r="P189" s="29"/>
    </row>
    <row r="190" spans="9:16" x14ac:dyDescent="0.2">
      <c r="I190" s="33"/>
      <c r="J190" s="32"/>
      <c r="K190" s="34"/>
      <c r="L190" s="33"/>
      <c r="M190" s="33"/>
      <c r="N190" s="33"/>
      <c r="O190" s="34"/>
      <c r="P190" s="29"/>
    </row>
    <row r="191" spans="9:16" x14ac:dyDescent="0.2">
      <c r="I191" s="33"/>
      <c r="J191" s="32"/>
      <c r="K191" s="34"/>
      <c r="L191" s="33"/>
      <c r="M191" s="33"/>
      <c r="N191" s="33"/>
      <c r="O191" s="34"/>
      <c r="P191" s="29"/>
    </row>
    <row r="192" spans="9:16" x14ac:dyDescent="0.2">
      <c r="I192" s="33"/>
      <c r="J192" s="32"/>
      <c r="K192" s="34"/>
      <c r="L192" s="33"/>
      <c r="M192" s="33"/>
      <c r="N192" s="33"/>
      <c r="O192" s="34"/>
      <c r="P192" s="29"/>
    </row>
    <row r="193" spans="9:16" x14ac:dyDescent="0.2">
      <c r="I193" s="33"/>
      <c r="J193" s="32"/>
      <c r="K193" s="34"/>
      <c r="L193" s="33"/>
      <c r="M193" s="33"/>
      <c r="N193" s="33"/>
      <c r="O193" s="34"/>
      <c r="P193" s="29"/>
    </row>
    <row r="194" spans="9:16" x14ac:dyDescent="0.2">
      <c r="I194" s="33"/>
      <c r="J194" s="32"/>
      <c r="K194" s="34"/>
      <c r="L194" s="33"/>
      <c r="M194" s="33"/>
      <c r="N194" s="33"/>
      <c r="O194" s="34"/>
      <c r="P194" s="29"/>
    </row>
    <row r="195" spans="9:16" x14ac:dyDescent="0.2">
      <c r="I195" s="33"/>
      <c r="J195" s="32"/>
      <c r="K195" s="34"/>
      <c r="L195" s="33"/>
      <c r="M195" s="33"/>
      <c r="N195" s="33"/>
      <c r="O195" s="34"/>
      <c r="P195" s="29"/>
    </row>
    <row r="196" spans="9:16" x14ac:dyDescent="0.2">
      <c r="I196" s="33"/>
      <c r="J196" s="32"/>
      <c r="K196" s="34"/>
      <c r="L196" s="33"/>
      <c r="M196" s="33"/>
      <c r="N196" s="33"/>
      <c r="O196" s="34"/>
      <c r="P196" s="29"/>
    </row>
    <row r="197" spans="9:16" x14ac:dyDescent="0.2">
      <c r="I197" s="33"/>
      <c r="J197" s="32"/>
      <c r="K197" s="34"/>
      <c r="L197" s="33"/>
      <c r="M197" s="33"/>
      <c r="N197" s="33"/>
      <c r="O197" s="34"/>
      <c r="P197" s="29"/>
    </row>
    <row r="198" spans="9:16" x14ac:dyDescent="0.2">
      <c r="I198" s="33"/>
      <c r="J198" s="32"/>
      <c r="K198" s="34"/>
      <c r="L198" s="33"/>
      <c r="M198" s="33"/>
      <c r="N198" s="33"/>
      <c r="O198" s="34"/>
      <c r="P198" s="29"/>
    </row>
    <row r="199" spans="9:16" x14ac:dyDescent="0.2">
      <c r="I199" s="33"/>
      <c r="J199" s="32"/>
      <c r="K199" s="28"/>
      <c r="L199" s="33"/>
      <c r="M199" s="33"/>
      <c r="N199" s="33"/>
      <c r="O199" s="34"/>
      <c r="P199" s="29"/>
    </row>
    <row r="200" spans="9:16" x14ac:dyDescent="0.2">
      <c r="I200" s="33"/>
      <c r="J200" s="32"/>
      <c r="K200" s="28"/>
      <c r="L200" s="28"/>
      <c r="M200" s="28"/>
      <c r="N200" s="28"/>
      <c r="O200" s="34"/>
      <c r="P200" s="29"/>
    </row>
    <row r="201" spans="9:16" x14ac:dyDescent="0.2">
      <c r="I201" s="33"/>
      <c r="J201" s="32"/>
      <c r="K201" s="28"/>
      <c r="L201" s="28"/>
      <c r="M201" s="28"/>
      <c r="N201" s="28"/>
      <c r="O201" s="28"/>
      <c r="P201" s="28"/>
    </row>
    <row r="202" spans="9:16" x14ac:dyDescent="0.2">
      <c r="I202" s="33"/>
      <c r="J202" s="32"/>
      <c r="K202" s="28"/>
      <c r="L202" s="28"/>
      <c r="M202" s="28"/>
      <c r="N202" s="28"/>
      <c r="O202" s="28"/>
      <c r="P202" s="28"/>
    </row>
    <row r="203" spans="9:16" x14ac:dyDescent="0.2">
      <c r="I203" s="33"/>
      <c r="J203" s="32"/>
      <c r="K203" s="29"/>
      <c r="L203" s="29"/>
      <c r="M203" s="29"/>
      <c r="N203" s="29"/>
      <c r="O203" s="29"/>
      <c r="P203" s="29"/>
    </row>
    <row r="204" spans="9:16" x14ac:dyDescent="0.2">
      <c r="I204" s="33"/>
      <c r="J204" s="32"/>
      <c r="K204" s="29"/>
      <c r="L204" s="29"/>
      <c r="M204" s="29"/>
      <c r="N204" s="29"/>
      <c r="O204" s="29"/>
      <c r="P204" s="29"/>
    </row>
    <row r="205" spans="9:16" x14ac:dyDescent="0.2">
      <c r="I205" s="33"/>
      <c r="J205" s="32"/>
      <c r="K205" s="29"/>
      <c r="L205" s="29"/>
      <c r="M205" s="29"/>
      <c r="N205" s="29"/>
      <c r="O205" s="29"/>
      <c r="P205" s="29"/>
    </row>
    <row r="206" spans="9:16" x14ac:dyDescent="0.2">
      <c r="I206" s="33"/>
      <c r="J206" s="32"/>
      <c r="K206" s="29"/>
      <c r="L206" s="29"/>
      <c r="M206" s="29"/>
      <c r="N206" s="29"/>
      <c r="O206" s="29"/>
      <c r="P206" s="29"/>
    </row>
    <row r="207" spans="9:16" x14ac:dyDescent="0.2">
      <c r="I207" s="33"/>
      <c r="J207" s="32"/>
      <c r="K207" s="29"/>
      <c r="L207" s="29"/>
      <c r="M207" s="29"/>
      <c r="N207" s="29"/>
      <c r="O207" s="29"/>
      <c r="P207" s="29"/>
    </row>
    <row r="208" spans="9:16" x14ac:dyDescent="0.2">
      <c r="I208" s="33"/>
      <c r="J208" s="32"/>
      <c r="K208" s="29"/>
      <c r="L208" s="29"/>
      <c r="M208" s="29"/>
      <c r="N208" s="29"/>
      <c r="O208" s="29"/>
      <c r="P208" s="29"/>
    </row>
    <row r="209" spans="9:16" x14ac:dyDescent="0.2">
      <c r="I209" s="33"/>
      <c r="J209" s="28"/>
      <c r="K209" s="29"/>
      <c r="L209" s="29"/>
      <c r="M209" s="29"/>
      <c r="N209" s="29"/>
      <c r="O209" s="29"/>
      <c r="P209" s="29"/>
    </row>
  </sheetData>
  <mergeCells count="1">
    <mergeCell ref="A1:I1"/>
  </mergeCells>
  <pageMargins left="0.7" right="0.7" top="0.75" bottom="0.75" header="0.3" footer="0.3"/>
  <pageSetup paperSize="9" scale="56" orientation="portrait" r:id="rId1"/>
  <rowBreaks count="1" manualBreakCount="1">
    <brk id="7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0" t="s">
        <v>103</v>
      </c>
      <c r="B1" s="250"/>
      <c r="C1" s="250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40" t="s">
        <v>151</v>
      </c>
      <c r="B3" s="90" t="s">
        <v>152</v>
      </c>
      <c r="C3" s="90" t="s">
        <v>153</v>
      </c>
      <c r="D3" s="39"/>
      <c r="E3" s="39"/>
      <c r="F3" s="39"/>
      <c r="G3" s="39"/>
      <c r="H3" s="39"/>
      <c r="I3" s="39"/>
      <c r="J3" s="39"/>
    </row>
    <row r="4" spans="1:10" x14ac:dyDescent="0.2">
      <c r="A4" s="152" t="s">
        <v>467</v>
      </c>
      <c r="B4" s="145">
        <v>19525341.77</v>
      </c>
      <c r="C4" s="146">
        <f>B4/$B$15</f>
        <v>0.20891204527022891</v>
      </c>
      <c r="D4" s="39"/>
      <c r="E4" s="39"/>
      <c r="F4" s="39"/>
      <c r="G4" s="39"/>
      <c r="H4" s="39"/>
      <c r="I4" s="39"/>
      <c r="J4" s="39"/>
    </row>
    <row r="5" spans="1:10" x14ac:dyDescent="0.2">
      <c r="A5" s="153" t="s">
        <v>468</v>
      </c>
      <c r="B5" s="147">
        <v>14304159.5</v>
      </c>
      <c r="C5" s="148">
        <f t="shared" ref="C5:C14" si="0">B5/$B$15</f>
        <v>0.15304783149086845</v>
      </c>
      <c r="D5" s="39"/>
      <c r="E5" s="39"/>
      <c r="F5" s="39"/>
      <c r="G5" s="39"/>
      <c r="H5" s="39"/>
      <c r="I5" s="39"/>
      <c r="J5" s="39"/>
    </row>
    <row r="6" spans="1:10" x14ac:dyDescent="0.2">
      <c r="A6" s="152" t="s">
        <v>469</v>
      </c>
      <c r="B6" s="145">
        <v>12725642.16</v>
      </c>
      <c r="C6" s="146">
        <f t="shared" si="0"/>
        <v>0.13615843258156979</v>
      </c>
      <c r="D6" s="39"/>
      <c r="E6" s="39"/>
      <c r="F6" s="39"/>
      <c r="G6" s="39"/>
      <c r="H6" s="39"/>
      <c r="I6" s="39"/>
      <c r="J6" s="39"/>
    </row>
    <row r="7" spans="1:10" x14ac:dyDescent="0.2">
      <c r="A7" s="153" t="s">
        <v>470</v>
      </c>
      <c r="B7" s="147">
        <v>9014419.3599999994</v>
      </c>
      <c r="C7" s="148">
        <f t="shared" si="0"/>
        <v>9.6450080495628004E-2</v>
      </c>
      <c r="D7" s="39"/>
      <c r="E7" s="39"/>
      <c r="F7" s="39"/>
      <c r="G7" s="39"/>
      <c r="H7" s="39"/>
      <c r="I7" s="39"/>
      <c r="J7" s="39"/>
    </row>
    <row r="8" spans="1:10" x14ac:dyDescent="0.2">
      <c r="A8" s="152" t="s">
        <v>471</v>
      </c>
      <c r="B8" s="145">
        <v>7955396.8799999999</v>
      </c>
      <c r="C8" s="146">
        <f t="shared" si="0"/>
        <v>8.5119034161582202E-2</v>
      </c>
      <c r="D8" s="39"/>
      <c r="E8" s="39"/>
      <c r="F8" s="39"/>
      <c r="G8" s="39"/>
      <c r="H8" s="39"/>
      <c r="I8" s="39"/>
      <c r="J8" s="39"/>
    </row>
    <row r="9" spans="1:10" x14ac:dyDescent="0.2">
      <c r="A9" s="154" t="s">
        <v>472</v>
      </c>
      <c r="B9" s="147">
        <v>5401462.8099999996</v>
      </c>
      <c r="C9" s="148">
        <f t="shared" si="0"/>
        <v>5.7793131427894988E-2</v>
      </c>
      <c r="D9" s="39"/>
      <c r="E9" s="39"/>
      <c r="F9" s="39"/>
      <c r="G9" s="39"/>
      <c r="H9" s="39"/>
      <c r="I9" s="39"/>
      <c r="J9" s="39"/>
    </row>
    <row r="10" spans="1:10" x14ac:dyDescent="0.2">
      <c r="A10" s="152" t="s">
        <v>473</v>
      </c>
      <c r="B10" s="145">
        <v>4150752.78</v>
      </c>
      <c r="C10" s="146">
        <f t="shared" si="0"/>
        <v>4.4411117761494041E-2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54" t="s">
        <v>474</v>
      </c>
      <c r="B11" s="147">
        <v>3667269.14</v>
      </c>
      <c r="C11" s="148">
        <f t="shared" si="0"/>
        <v>3.9238068435295488E-2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52" t="s">
        <v>475</v>
      </c>
      <c r="B12" s="145">
        <v>3317096.38</v>
      </c>
      <c r="C12" s="146">
        <f t="shared" si="0"/>
        <v>3.5491383314427506E-2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53" t="s">
        <v>476</v>
      </c>
      <c r="B13" s="147">
        <v>2985859.59</v>
      </c>
      <c r="C13" s="148">
        <f t="shared" si="0"/>
        <v>3.1947304235926163E-2</v>
      </c>
      <c r="D13" s="39"/>
      <c r="E13" s="41"/>
      <c r="F13" s="41"/>
      <c r="G13" s="41"/>
      <c r="H13" s="41"/>
      <c r="I13" s="41"/>
      <c r="J13" s="41"/>
    </row>
    <row r="14" spans="1:10" x14ac:dyDescent="0.2">
      <c r="A14" s="155" t="s">
        <v>551</v>
      </c>
      <c r="B14" s="149">
        <v>10414619.710000001</v>
      </c>
      <c r="C14" s="146">
        <f t="shared" si="0"/>
        <v>0.11143157082508463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40" t="s">
        <v>150</v>
      </c>
      <c r="B15" s="150">
        <f>SUM(B4:B14)</f>
        <v>93462020.079999983</v>
      </c>
      <c r="C15" s="151">
        <f>SUM(C4:C14)</f>
        <v>1.0000000000000002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5:10" x14ac:dyDescent="0.2">
      <c r="E17" s="44"/>
      <c r="F17" s="41"/>
      <c r="G17" s="41"/>
      <c r="H17" s="42"/>
      <c r="I17" s="41"/>
      <c r="J17" s="41"/>
    </row>
    <row r="18" spans="5:10" x14ac:dyDescent="0.2">
      <c r="E18" s="41"/>
      <c r="F18" s="44"/>
      <c r="G18" s="41"/>
      <c r="H18" s="41"/>
      <c r="I18" s="41"/>
      <c r="J18" s="41"/>
    </row>
    <row r="19" spans="5:10" x14ac:dyDescent="0.2">
      <c r="E19" s="41"/>
      <c r="F19" s="41"/>
      <c r="G19" s="41"/>
      <c r="H19" s="41"/>
      <c r="I19" s="41"/>
      <c r="J19" s="41"/>
    </row>
    <row r="20" spans="5:10" x14ac:dyDescent="0.2">
      <c r="E20" s="41"/>
      <c r="F20" s="41"/>
      <c r="G20" s="41"/>
      <c r="H20" s="41"/>
      <c r="I20" s="41"/>
      <c r="J20" s="41"/>
    </row>
    <row r="21" spans="5:10" x14ac:dyDescent="0.2">
      <c r="E21" s="41"/>
      <c r="F21" s="41"/>
      <c r="G21" s="41"/>
      <c r="H21" s="41"/>
      <c r="I21" s="41"/>
      <c r="J21" s="41"/>
    </row>
    <row r="22" spans="5:10" x14ac:dyDescent="0.2">
      <c r="E22" s="41"/>
      <c r="F22" s="41"/>
      <c r="G22" s="41"/>
      <c r="H22" s="41"/>
      <c r="I22" s="41"/>
      <c r="J22" s="41"/>
    </row>
    <row r="23" spans="5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="80" zoomScaleNormal="100" zoomScaleSheetLayoutView="80" workbookViewId="0">
      <selection activeCell="K16" sqref="K16"/>
    </sheetView>
  </sheetViews>
  <sheetFormatPr defaultRowHeight="12.75" x14ac:dyDescent="0.2"/>
  <cols>
    <col min="1" max="1" width="39.28515625" style="161" customWidth="1"/>
    <col min="2" max="2" width="15" style="161" customWidth="1"/>
    <col min="3" max="3" width="25.140625" style="161" bestFit="1" customWidth="1"/>
    <col min="4" max="4" width="22.28515625" style="161" bestFit="1" customWidth="1"/>
    <col min="5" max="5" width="16" style="157" customWidth="1"/>
  </cols>
  <sheetData>
    <row r="1" spans="1:7" ht="35.25" customHeight="1" x14ac:dyDescent="0.25">
      <c r="A1" s="251" t="s">
        <v>104</v>
      </c>
      <c r="B1" s="252"/>
      <c r="C1" s="252"/>
      <c r="D1" s="252"/>
      <c r="E1" s="252"/>
      <c r="F1" s="57"/>
      <c r="G1" s="47"/>
    </row>
    <row r="2" spans="1:7" x14ac:dyDescent="0.2">
      <c r="A2" s="159"/>
      <c r="B2" s="160"/>
      <c r="C2" s="160"/>
      <c r="D2" s="160"/>
      <c r="E2" s="156"/>
      <c r="F2" s="49"/>
      <c r="G2" s="47"/>
    </row>
    <row r="3" spans="1:7" ht="24.75" customHeight="1" x14ac:dyDescent="0.2">
      <c r="A3" s="244" t="s">
        <v>105</v>
      </c>
      <c r="B3" s="244"/>
      <c r="C3" s="244"/>
      <c r="D3" s="244"/>
      <c r="E3" s="244"/>
      <c r="F3" s="47"/>
      <c r="G3" s="50"/>
    </row>
    <row r="4" spans="1:7" ht="51" x14ac:dyDescent="0.2">
      <c r="A4" s="186" t="s">
        <v>154</v>
      </c>
      <c r="B4" s="123" t="s">
        <v>155</v>
      </c>
      <c r="C4" s="123" t="s">
        <v>110</v>
      </c>
      <c r="D4" s="123" t="s">
        <v>144</v>
      </c>
      <c r="E4" s="187" t="s">
        <v>156</v>
      </c>
      <c r="F4" s="47"/>
      <c r="G4" s="56"/>
    </row>
    <row r="5" spans="1:7" x14ac:dyDescent="0.2">
      <c r="A5" s="175"/>
      <c r="B5" s="176"/>
      <c r="C5" s="176"/>
      <c r="D5" s="176"/>
      <c r="E5" s="177"/>
      <c r="F5" s="47"/>
      <c r="G5" s="56"/>
    </row>
    <row r="6" spans="1:7" x14ac:dyDescent="0.2">
      <c r="A6" s="178"/>
      <c r="B6" s="179"/>
      <c r="C6" s="179"/>
      <c r="D6" s="179"/>
      <c r="E6" s="180"/>
      <c r="F6" s="47"/>
      <c r="G6" s="48"/>
    </row>
    <row r="7" spans="1:7" x14ac:dyDescent="0.2">
      <c r="A7" s="175"/>
      <c r="B7" s="176"/>
      <c r="C7" s="176"/>
      <c r="D7" s="176"/>
      <c r="E7" s="177"/>
      <c r="F7" s="47"/>
      <c r="G7" s="48"/>
    </row>
    <row r="8" spans="1:7" x14ac:dyDescent="0.2">
      <c r="A8" s="178"/>
      <c r="B8" s="179"/>
      <c r="C8" s="179"/>
      <c r="D8" s="179"/>
      <c r="E8" s="180"/>
      <c r="F8" s="47"/>
      <c r="G8" s="48"/>
    </row>
    <row r="9" spans="1:7" x14ac:dyDescent="0.2">
      <c r="A9" s="181"/>
      <c r="B9" s="181"/>
      <c r="C9" s="181"/>
      <c r="D9" s="181"/>
      <c r="E9" s="182"/>
      <c r="F9" s="47"/>
      <c r="G9" s="45"/>
    </row>
    <row r="10" spans="1:7" ht="28.5" customHeight="1" x14ac:dyDescent="0.2">
      <c r="A10" s="244" t="s">
        <v>106</v>
      </c>
      <c r="B10" s="244"/>
      <c r="C10" s="244"/>
      <c r="D10" s="244"/>
      <c r="E10" s="244"/>
      <c r="F10" s="47"/>
      <c r="G10" s="47"/>
    </row>
    <row r="11" spans="1:7" ht="51" x14ac:dyDescent="0.2">
      <c r="A11" s="186" t="s">
        <v>154</v>
      </c>
      <c r="B11" s="123" t="s">
        <v>155</v>
      </c>
      <c r="C11" s="123" t="s">
        <v>110</v>
      </c>
      <c r="D11" s="123" t="s">
        <v>144</v>
      </c>
      <c r="E11" s="187" t="s">
        <v>157</v>
      </c>
      <c r="F11" s="46"/>
      <c r="G11" s="48"/>
    </row>
    <row r="12" spans="1:7" ht="25.5" x14ac:dyDescent="0.2">
      <c r="A12" s="129" t="s">
        <v>477</v>
      </c>
      <c r="B12" s="176" t="s">
        <v>478</v>
      </c>
      <c r="C12" s="183" t="s">
        <v>479</v>
      </c>
      <c r="D12" s="183" t="s">
        <v>168</v>
      </c>
      <c r="E12" s="177">
        <v>41653</v>
      </c>
      <c r="F12" s="46"/>
      <c r="G12" s="48"/>
    </row>
    <row r="13" spans="1:7" x14ac:dyDescent="0.2">
      <c r="A13" s="131" t="s">
        <v>480</v>
      </c>
      <c r="B13" s="188" t="s">
        <v>481</v>
      </c>
      <c r="C13" s="188" t="s">
        <v>482</v>
      </c>
      <c r="D13" s="188" t="s">
        <v>483</v>
      </c>
      <c r="E13" s="180">
        <v>41652</v>
      </c>
      <c r="F13" s="46"/>
    </row>
    <row r="14" spans="1:7" x14ac:dyDescent="0.2">
      <c r="A14" s="129"/>
      <c r="B14" s="176"/>
      <c r="C14" s="176"/>
      <c r="D14" s="176"/>
      <c r="E14" s="177"/>
      <c r="F14" s="46"/>
    </row>
    <row r="15" spans="1:7" x14ac:dyDescent="0.2">
      <c r="A15" s="131"/>
      <c r="B15" s="188"/>
      <c r="C15" s="188"/>
      <c r="D15" s="188"/>
      <c r="E15" s="180"/>
      <c r="F15" s="46"/>
    </row>
    <row r="16" spans="1:7" x14ac:dyDescent="0.2">
      <c r="A16" s="132"/>
      <c r="B16" s="189"/>
      <c r="C16" s="189"/>
      <c r="D16" s="189"/>
      <c r="E16" s="184"/>
      <c r="F16" s="51"/>
    </row>
    <row r="17" spans="1:6" ht="29.25" customHeight="1" x14ac:dyDescent="0.2">
      <c r="A17" s="244" t="s">
        <v>107</v>
      </c>
      <c r="B17" s="244"/>
      <c r="C17" s="244"/>
      <c r="D17" s="244"/>
      <c r="E17" s="244"/>
      <c r="F17" s="51"/>
    </row>
    <row r="18" spans="1:6" ht="51" x14ac:dyDescent="0.2">
      <c r="A18" s="186" t="s">
        <v>154</v>
      </c>
      <c r="B18" s="123" t="s">
        <v>155</v>
      </c>
      <c r="C18" s="123" t="s">
        <v>110</v>
      </c>
      <c r="D18" s="123" t="s">
        <v>144</v>
      </c>
      <c r="E18" s="187" t="s">
        <v>158</v>
      </c>
      <c r="F18" s="46"/>
    </row>
    <row r="19" spans="1:6" ht="25.5" x14ac:dyDescent="0.2">
      <c r="A19" s="129" t="s">
        <v>309</v>
      </c>
      <c r="B19" s="176" t="s">
        <v>310</v>
      </c>
      <c r="C19" s="183" t="s">
        <v>552</v>
      </c>
      <c r="D19" s="183" t="s">
        <v>168</v>
      </c>
      <c r="E19" s="177">
        <v>41670</v>
      </c>
      <c r="F19" s="46"/>
    </row>
    <row r="20" spans="1:6" x14ac:dyDescent="0.2">
      <c r="A20" s="131"/>
      <c r="B20" s="188"/>
      <c r="C20" s="188"/>
      <c r="D20" s="188"/>
      <c r="E20" s="180"/>
      <c r="F20" s="46"/>
    </row>
    <row r="21" spans="1:6" x14ac:dyDescent="0.2">
      <c r="A21" s="129"/>
      <c r="B21" s="176"/>
      <c r="C21" s="176"/>
      <c r="D21" s="176"/>
      <c r="E21" s="177"/>
      <c r="F21" s="46"/>
    </row>
    <row r="22" spans="1:6" x14ac:dyDescent="0.2">
      <c r="A22" s="131"/>
      <c r="B22" s="188"/>
      <c r="C22" s="188"/>
      <c r="D22" s="188"/>
      <c r="E22" s="180"/>
      <c r="F22" s="46"/>
    </row>
    <row r="23" spans="1:6" s="58" customFormat="1" x14ac:dyDescent="0.2">
      <c r="A23" s="132"/>
      <c r="B23" s="189"/>
      <c r="C23" s="189"/>
      <c r="D23" s="189"/>
      <c r="E23" s="190"/>
    </row>
    <row r="24" spans="1:6" ht="27" customHeight="1" x14ac:dyDescent="0.2">
      <c r="A24" s="244" t="s">
        <v>108</v>
      </c>
      <c r="B24" s="244"/>
      <c r="C24" s="244"/>
      <c r="D24" s="244"/>
      <c r="E24" s="244"/>
      <c r="F24" s="51"/>
    </row>
    <row r="25" spans="1:6" ht="51" x14ac:dyDescent="0.2">
      <c r="A25" s="186" t="s">
        <v>154</v>
      </c>
      <c r="B25" s="123" t="s">
        <v>155</v>
      </c>
      <c r="C25" s="123" t="s">
        <v>110</v>
      </c>
      <c r="D25" s="123" t="s">
        <v>144</v>
      </c>
      <c r="E25" s="187" t="s">
        <v>159</v>
      </c>
      <c r="F25" s="46"/>
    </row>
    <row r="26" spans="1:6" x14ac:dyDescent="0.2">
      <c r="A26" s="129"/>
      <c r="B26" s="176"/>
      <c r="C26" s="176"/>
      <c r="D26" s="176"/>
      <c r="E26" s="177"/>
      <c r="F26" s="46"/>
    </row>
    <row r="27" spans="1:6" x14ac:dyDescent="0.2">
      <c r="A27" s="131"/>
      <c r="B27" s="188"/>
      <c r="C27" s="188"/>
      <c r="D27" s="188"/>
      <c r="E27" s="180"/>
      <c r="F27" s="46"/>
    </row>
    <row r="28" spans="1:6" x14ac:dyDescent="0.2">
      <c r="A28" s="132"/>
      <c r="B28" s="189"/>
      <c r="C28" s="189"/>
      <c r="D28" s="189"/>
      <c r="E28" s="190"/>
      <c r="F28" s="45"/>
    </row>
    <row r="29" spans="1:6" ht="25.5" x14ac:dyDescent="0.2">
      <c r="A29" s="163" t="s">
        <v>109</v>
      </c>
      <c r="B29" s="160"/>
      <c r="C29" s="160"/>
      <c r="D29" s="160"/>
      <c r="E29" s="156"/>
      <c r="F29" s="49"/>
    </row>
    <row r="30" spans="1:6" ht="51" x14ac:dyDescent="0.2">
      <c r="A30" s="186" t="s">
        <v>154</v>
      </c>
      <c r="B30" s="123" t="s">
        <v>155</v>
      </c>
      <c r="C30" s="123" t="s">
        <v>110</v>
      </c>
      <c r="D30" s="123" t="s">
        <v>144</v>
      </c>
      <c r="E30" s="187" t="s">
        <v>160</v>
      </c>
      <c r="F30" s="45"/>
    </row>
    <row r="31" spans="1:6" x14ac:dyDescent="0.2">
      <c r="A31" s="129"/>
      <c r="B31" s="183"/>
      <c r="C31" s="183"/>
      <c r="D31" s="183"/>
      <c r="E31" s="185"/>
      <c r="F31" s="45"/>
    </row>
    <row r="32" spans="1:6" x14ac:dyDescent="0.2">
      <c r="A32" s="121"/>
      <c r="B32" s="162"/>
      <c r="C32" s="162"/>
      <c r="D32" s="162"/>
      <c r="E32" s="53"/>
      <c r="F32" s="45"/>
    </row>
    <row r="33" spans="1:6" x14ac:dyDescent="0.2">
      <c r="A33" s="164"/>
      <c r="B33" s="165"/>
      <c r="C33" s="165"/>
      <c r="D33" s="165"/>
      <c r="E33" s="158"/>
      <c r="F33" s="54"/>
    </row>
    <row r="34" spans="1:6" x14ac:dyDescent="0.2">
      <c r="A34" s="164"/>
      <c r="B34" s="165"/>
      <c r="C34" s="165"/>
      <c r="D34" s="166"/>
      <c r="E34" s="158"/>
      <c r="F34" s="54"/>
    </row>
    <row r="35" spans="1:6" x14ac:dyDescent="0.2">
      <c r="A35" s="167"/>
      <c r="B35" s="168"/>
      <c r="C35" s="168"/>
      <c r="D35" s="168"/>
      <c r="E35" s="158"/>
      <c r="F35" s="54"/>
    </row>
    <row r="36" spans="1:6" x14ac:dyDescent="0.2">
      <c r="A36" s="167"/>
      <c r="B36" s="168"/>
      <c r="C36" s="168"/>
      <c r="D36" s="168"/>
      <c r="E36" s="158"/>
      <c r="F36" s="54"/>
    </row>
    <row r="37" spans="1:6" x14ac:dyDescent="0.2">
      <c r="A37" s="167"/>
      <c r="B37" s="168"/>
      <c r="C37" s="168"/>
      <c r="D37" s="168"/>
      <c r="E37" s="158"/>
      <c r="F37" s="54"/>
    </row>
    <row r="38" spans="1:6" x14ac:dyDescent="0.2">
      <c r="A38" s="167"/>
      <c r="B38" s="168"/>
      <c r="C38" s="168"/>
      <c r="D38" s="168"/>
      <c r="E38" s="158"/>
      <c r="F38" s="54"/>
    </row>
    <row r="39" spans="1:6" x14ac:dyDescent="0.2">
      <c r="A39" s="169"/>
      <c r="B39" s="170"/>
      <c r="C39" s="170"/>
      <c r="D39" s="170"/>
      <c r="E39" s="158"/>
      <c r="F39" s="54"/>
    </row>
    <row r="40" spans="1:6" x14ac:dyDescent="0.2">
      <c r="A40" s="164"/>
      <c r="B40" s="165"/>
      <c r="C40" s="165"/>
      <c r="D40" s="165"/>
      <c r="E40" s="158"/>
      <c r="F40" s="54"/>
    </row>
    <row r="41" spans="1:6" ht="15" x14ac:dyDescent="0.3">
      <c r="A41" s="171"/>
      <c r="B41" s="172"/>
      <c r="C41" s="172"/>
      <c r="D41" s="172"/>
      <c r="E41" s="158"/>
      <c r="F41" s="54"/>
    </row>
    <row r="42" spans="1:6" x14ac:dyDescent="0.2">
      <c r="A42" s="164"/>
      <c r="B42" s="165"/>
      <c r="C42" s="165"/>
      <c r="D42" s="165"/>
      <c r="E42" s="158"/>
      <c r="F42" s="54"/>
    </row>
    <row r="43" spans="1:6" x14ac:dyDescent="0.2">
      <c r="A43" s="164"/>
      <c r="B43" s="166"/>
      <c r="C43" s="166"/>
      <c r="D43" s="166"/>
      <c r="E43" s="158"/>
      <c r="F43" s="55"/>
    </row>
    <row r="44" spans="1:6" x14ac:dyDescent="0.2">
      <c r="A44" s="121"/>
      <c r="B44" s="173"/>
      <c r="C44" s="173"/>
      <c r="D44" s="174"/>
      <c r="E44" s="52"/>
      <c r="F44" s="52"/>
    </row>
    <row r="45" spans="1:6" x14ac:dyDescent="0.2">
      <c r="A45" s="121"/>
      <c r="B45" s="173"/>
      <c r="C45" s="173"/>
      <c r="D45" s="174"/>
      <c r="E45" s="52"/>
      <c r="F45" s="52"/>
    </row>
    <row r="46" spans="1:6" x14ac:dyDescent="0.2">
      <c r="A46" s="164"/>
      <c r="B46" s="165"/>
      <c r="C46" s="165"/>
      <c r="D46" s="165"/>
      <c r="E46" s="158"/>
      <c r="F46" s="54"/>
    </row>
    <row r="47" spans="1:6" x14ac:dyDescent="0.2">
      <c r="A47" s="164"/>
      <c r="B47" s="165"/>
      <c r="C47" s="165"/>
      <c r="D47" s="165"/>
      <c r="E47" s="158"/>
      <c r="F47" s="54"/>
    </row>
    <row r="48" spans="1:6" x14ac:dyDescent="0.2">
      <c r="A48" s="164"/>
      <c r="B48" s="165"/>
      <c r="C48" s="165"/>
      <c r="D48" s="165"/>
      <c r="E48" s="158"/>
      <c r="F48" s="54"/>
    </row>
    <row r="49" spans="1:6" x14ac:dyDescent="0.2">
      <c r="A49" s="164"/>
      <c r="B49" s="165"/>
      <c r="C49" s="165"/>
      <c r="D49" s="165"/>
      <c r="E49" s="158"/>
      <c r="F49" s="54"/>
    </row>
    <row r="50" spans="1:6" x14ac:dyDescent="0.2">
      <c r="A50" s="164"/>
      <c r="B50" s="165"/>
      <c r="C50" s="165"/>
      <c r="D50" s="165"/>
      <c r="E50" s="158"/>
      <c r="F50" s="54"/>
    </row>
    <row r="51" spans="1:6" x14ac:dyDescent="0.2">
      <c r="A51" s="164"/>
      <c r="B51" s="165"/>
      <c r="C51" s="165"/>
      <c r="D51" s="165"/>
      <c r="E51" s="158"/>
      <c r="F51" s="54"/>
    </row>
    <row r="52" spans="1:6" x14ac:dyDescent="0.2">
      <c r="A52" s="164"/>
      <c r="B52" s="165"/>
      <c r="C52" s="165"/>
      <c r="D52" s="165"/>
      <c r="E52" s="158"/>
      <c r="F52" s="54"/>
    </row>
  </sheetData>
  <mergeCells count="5">
    <mergeCell ref="A10:E10"/>
    <mergeCell ref="A1:E1"/>
    <mergeCell ref="A3:E3"/>
    <mergeCell ref="A17:E17"/>
    <mergeCell ref="A24:E24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view="pageBreakPreview" zoomScale="80" zoomScaleNormal="100" zoomScaleSheetLayoutView="80" workbookViewId="0">
      <selection activeCell="F31" sqref="F31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21" customWidth="1"/>
    <col min="9" max="9" width="15.7109375" style="221" customWidth="1"/>
    <col min="10" max="11" width="14.85546875" style="221" bestFit="1" customWidth="1"/>
    <col min="12" max="12" width="17.42578125" style="221" bestFit="1" customWidth="1"/>
  </cols>
  <sheetData>
    <row r="1" spans="1:12" s="6" customFormat="1" ht="41.25" customHeight="1" x14ac:dyDescent="0.3">
      <c r="A1" s="248" t="s">
        <v>93</v>
      </c>
      <c r="B1" s="248"/>
      <c r="C1" s="248"/>
      <c r="D1" s="248"/>
      <c r="E1" s="248"/>
      <c r="F1" s="248"/>
      <c r="G1" s="24"/>
      <c r="H1" s="219"/>
      <c r="I1" s="219"/>
      <c r="J1" s="220"/>
      <c r="K1" s="220"/>
      <c r="L1" s="220"/>
    </row>
    <row r="4" spans="1:12" ht="24.75" customHeight="1" x14ac:dyDescent="0.2">
      <c r="A4" s="244" t="s">
        <v>94</v>
      </c>
      <c r="B4" s="244"/>
      <c r="C4" s="244"/>
      <c r="D4" s="244"/>
      <c r="E4" s="244"/>
      <c r="F4" s="244"/>
      <c r="G4" s="23"/>
      <c r="H4" s="222"/>
      <c r="I4" s="222"/>
    </row>
    <row r="5" spans="1:12" ht="89.25" x14ac:dyDescent="0.2">
      <c r="A5" s="89" t="s">
        <v>64</v>
      </c>
      <c r="B5" s="90" t="s">
        <v>65</v>
      </c>
      <c r="C5" s="90" t="s">
        <v>66</v>
      </c>
      <c r="D5" s="90" t="s">
        <v>67</v>
      </c>
      <c r="E5" s="90" t="s">
        <v>68</v>
      </c>
      <c r="F5" s="90" t="s">
        <v>95</v>
      </c>
    </row>
    <row r="6" spans="1:12" ht="25.5" x14ac:dyDescent="0.2">
      <c r="A6" s="66" t="s">
        <v>71</v>
      </c>
      <c r="B6" s="77">
        <v>4748529027.6400003</v>
      </c>
      <c r="C6" s="77">
        <v>277024506.69</v>
      </c>
      <c r="D6" s="77">
        <v>472009161.67000002</v>
      </c>
      <c r="E6" s="77">
        <v>14462201388.18</v>
      </c>
      <c r="F6" s="77">
        <v>19959764084.18</v>
      </c>
    </row>
    <row r="7" spans="1:12" ht="25.5" x14ac:dyDescent="0.2">
      <c r="A7" s="68" t="s">
        <v>72</v>
      </c>
      <c r="B7" s="78"/>
      <c r="C7" s="78"/>
      <c r="D7" s="78"/>
      <c r="E7" s="78"/>
      <c r="F7" s="78"/>
    </row>
    <row r="8" spans="1:12" ht="25.5" x14ac:dyDescent="0.2">
      <c r="A8" s="66" t="s">
        <v>73</v>
      </c>
      <c r="B8" s="77"/>
      <c r="C8" s="77"/>
      <c r="D8" s="77"/>
      <c r="E8" s="77"/>
      <c r="F8" s="77"/>
    </row>
    <row r="9" spans="1:12" ht="25.5" x14ac:dyDescent="0.2">
      <c r="A9" s="68" t="s">
        <v>74</v>
      </c>
      <c r="B9" s="78"/>
      <c r="C9" s="78"/>
      <c r="D9" s="78"/>
      <c r="E9" s="78"/>
      <c r="F9" s="78"/>
    </row>
    <row r="10" spans="1:12" ht="25.5" x14ac:dyDescent="0.2">
      <c r="A10" s="66" t="s">
        <v>75</v>
      </c>
      <c r="B10" s="77"/>
      <c r="C10" s="77"/>
      <c r="D10" s="77"/>
      <c r="E10" s="77"/>
      <c r="F10" s="77"/>
    </row>
    <row r="11" spans="1:12" ht="25.5" x14ac:dyDescent="0.2">
      <c r="A11" s="68" t="s">
        <v>76</v>
      </c>
      <c r="B11" s="78"/>
      <c r="C11" s="78"/>
      <c r="D11" s="78"/>
      <c r="E11" s="78"/>
      <c r="F11" s="78"/>
    </row>
    <row r="12" spans="1:12" ht="25.5" x14ac:dyDescent="0.2">
      <c r="A12" s="66" t="s">
        <v>77</v>
      </c>
      <c r="B12" s="77"/>
      <c r="C12" s="77"/>
      <c r="D12" s="77"/>
      <c r="E12" s="77"/>
      <c r="F12" s="77"/>
    </row>
    <row r="13" spans="1:12" ht="25.5" x14ac:dyDescent="0.2">
      <c r="A13" s="68" t="s">
        <v>78</v>
      </c>
      <c r="B13" s="78"/>
      <c r="C13" s="78"/>
      <c r="D13" s="78"/>
      <c r="E13" s="78"/>
      <c r="F13" s="78"/>
    </row>
    <row r="14" spans="1:12" ht="25.5" x14ac:dyDescent="0.2">
      <c r="A14" s="66" t="s">
        <v>79</v>
      </c>
      <c r="B14" s="77"/>
      <c r="C14" s="77"/>
      <c r="D14" s="77"/>
      <c r="E14" s="77"/>
      <c r="F14" s="77"/>
    </row>
    <row r="15" spans="1:12" ht="25.5" x14ac:dyDescent="0.2">
      <c r="A15" s="68" t="s">
        <v>80</v>
      </c>
      <c r="B15" s="78"/>
      <c r="C15" s="78"/>
      <c r="D15" s="78"/>
      <c r="E15" s="78"/>
      <c r="F15" s="78"/>
    </row>
    <row r="16" spans="1:12" ht="25.5" x14ac:dyDescent="0.2">
      <c r="A16" s="66" t="s">
        <v>81</v>
      </c>
      <c r="B16" s="77"/>
      <c r="C16" s="77"/>
      <c r="D16" s="77"/>
      <c r="E16" s="77"/>
      <c r="F16" s="77"/>
    </row>
    <row r="17" spans="1:12" ht="25.5" x14ac:dyDescent="0.2">
      <c r="A17" s="68" t="s">
        <v>82</v>
      </c>
      <c r="B17" s="78"/>
      <c r="C17" s="78"/>
      <c r="D17" s="78"/>
      <c r="E17" s="78"/>
      <c r="F17" s="78"/>
    </row>
    <row r="19" spans="1:12" ht="28.5" customHeight="1" x14ac:dyDescent="0.2">
      <c r="A19" s="244" t="s">
        <v>96</v>
      </c>
      <c r="B19" s="244"/>
      <c r="C19" s="244"/>
      <c r="D19" s="244"/>
      <c r="E19" s="244"/>
      <c r="F19" s="244"/>
      <c r="G19" s="23"/>
      <c r="H19" s="222"/>
      <c r="I19" s="222"/>
    </row>
    <row r="20" spans="1:12" ht="76.5" x14ac:dyDescent="0.2">
      <c r="A20" s="89" t="s">
        <v>85</v>
      </c>
      <c r="B20" s="90" t="s">
        <v>144</v>
      </c>
      <c r="C20" s="90" t="s">
        <v>145</v>
      </c>
      <c r="D20" s="90" t="s">
        <v>146</v>
      </c>
      <c r="E20" s="90" t="s">
        <v>147</v>
      </c>
      <c r="F20" s="90" t="s">
        <v>491</v>
      </c>
      <c r="G20" s="61"/>
    </row>
    <row r="21" spans="1:12" ht="25.5" x14ac:dyDescent="0.2">
      <c r="A21" s="104" t="s">
        <v>7</v>
      </c>
      <c r="B21" s="94" t="s">
        <v>161</v>
      </c>
      <c r="C21" s="105">
        <v>35426120</v>
      </c>
      <c r="D21" s="106">
        <v>59.5</v>
      </c>
      <c r="E21" s="107">
        <v>2107854140</v>
      </c>
      <c r="F21" s="108">
        <v>0.38340000000000002</v>
      </c>
      <c r="G21" s="61"/>
    </row>
    <row r="22" spans="1:12" ht="25.5" x14ac:dyDescent="0.2">
      <c r="A22" s="109" t="s">
        <v>162</v>
      </c>
      <c r="B22" s="96" t="s">
        <v>161</v>
      </c>
      <c r="C22" s="110">
        <v>6535478</v>
      </c>
      <c r="D22" s="111">
        <v>132.5</v>
      </c>
      <c r="E22" s="112">
        <v>865950835</v>
      </c>
      <c r="F22" s="113">
        <v>0.1575</v>
      </c>
      <c r="G22" s="61"/>
    </row>
    <row r="23" spans="1:12" ht="25.5" x14ac:dyDescent="0.2">
      <c r="A23" s="104" t="s">
        <v>39</v>
      </c>
      <c r="B23" s="94" t="s">
        <v>161</v>
      </c>
      <c r="C23" s="105">
        <v>2086301</v>
      </c>
      <c r="D23" s="106">
        <v>255</v>
      </c>
      <c r="E23" s="107">
        <v>532006755</v>
      </c>
      <c r="F23" s="108">
        <v>9.6799999999999997E-2</v>
      </c>
      <c r="G23" s="61"/>
    </row>
    <row r="24" spans="1:12" ht="25.5" x14ac:dyDescent="0.2">
      <c r="A24" s="109" t="s">
        <v>164</v>
      </c>
      <c r="B24" s="96" t="s">
        <v>161</v>
      </c>
      <c r="C24" s="110">
        <v>22735148</v>
      </c>
      <c r="D24" s="111">
        <v>22.5</v>
      </c>
      <c r="E24" s="112">
        <v>511540830</v>
      </c>
      <c r="F24" s="113">
        <v>9.2999999999999999E-2</v>
      </c>
      <c r="G24" s="61"/>
    </row>
    <row r="25" spans="1:12" ht="25.5" x14ac:dyDescent="0.2">
      <c r="A25" s="104" t="s">
        <v>41</v>
      </c>
      <c r="B25" s="94" t="s">
        <v>161</v>
      </c>
      <c r="C25" s="105">
        <v>3765361</v>
      </c>
      <c r="D25" s="106">
        <v>70.989999999999995</v>
      </c>
      <c r="E25" s="107">
        <v>267302977.38999999</v>
      </c>
      <c r="F25" s="108">
        <v>4.8599999999999997E-2</v>
      </c>
      <c r="G25" s="61"/>
    </row>
    <row r="26" spans="1:12" ht="25.5" x14ac:dyDescent="0.2">
      <c r="A26" s="109" t="s">
        <v>40</v>
      </c>
      <c r="B26" s="96" t="s">
        <v>161</v>
      </c>
      <c r="C26" s="110">
        <v>14000000</v>
      </c>
      <c r="D26" s="111">
        <v>13.5</v>
      </c>
      <c r="E26" s="112">
        <v>189000000</v>
      </c>
      <c r="F26" s="113">
        <v>3.44E-2</v>
      </c>
      <c r="G26" s="61"/>
    </row>
    <row r="27" spans="1:12" ht="25.5" x14ac:dyDescent="0.2">
      <c r="A27" s="104" t="s">
        <v>163</v>
      </c>
      <c r="B27" s="94" t="s">
        <v>161</v>
      </c>
      <c r="C27" s="105">
        <v>17219662</v>
      </c>
      <c r="D27" s="106">
        <v>9.4</v>
      </c>
      <c r="E27" s="107">
        <v>161864822.80000001</v>
      </c>
      <c r="F27" s="108">
        <v>2.9399999999999999E-2</v>
      </c>
      <c r="G27" s="61"/>
    </row>
    <row r="28" spans="1:12" ht="25.5" x14ac:dyDescent="0.2">
      <c r="A28" s="109" t="s">
        <v>167</v>
      </c>
      <c r="B28" s="96" t="s">
        <v>168</v>
      </c>
      <c r="C28" s="110">
        <v>278446</v>
      </c>
      <c r="D28" s="111">
        <v>500</v>
      </c>
      <c r="E28" s="112">
        <v>139223000</v>
      </c>
      <c r="F28" s="113">
        <v>2.53E-2</v>
      </c>
      <c r="G28" s="61"/>
    </row>
    <row r="29" spans="1:12" ht="25.5" x14ac:dyDescent="0.2">
      <c r="A29" s="104" t="s">
        <v>8</v>
      </c>
      <c r="B29" s="94" t="s">
        <v>161</v>
      </c>
      <c r="C29" s="105">
        <v>22104427</v>
      </c>
      <c r="D29" s="106">
        <v>4.2300000000000004</v>
      </c>
      <c r="E29" s="107">
        <v>93501726.209999993</v>
      </c>
      <c r="F29" s="108">
        <v>1.7000000000000001E-2</v>
      </c>
      <c r="G29" s="61"/>
    </row>
    <row r="30" spans="1:12" ht="25.5" x14ac:dyDescent="0.2">
      <c r="A30" s="109" t="s">
        <v>169</v>
      </c>
      <c r="B30" s="96" t="s">
        <v>168</v>
      </c>
      <c r="C30" s="110">
        <v>814626</v>
      </c>
      <c r="D30" s="111">
        <v>109</v>
      </c>
      <c r="E30" s="112">
        <v>88794234</v>
      </c>
      <c r="F30" s="113">
        <v>1.6199999999999999E-2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40" t="s">
        <v>97</v>
      </c>
      <c r="B32" s="240"/>
      <c r="C32" s="240"/>
      <c r="D32" s="240"/>
      <c r="E32" s="240"/>
      <c r="F32" s="240"/>
      <c r="G32" s="61"/>
      <c r="H32" s="220"/>
      <c r="I32" s="247" t="s">
        <v>492</v>
      </c>
      <c r="J32" s="249"/>
      <c r="K32" s="249"/>
      <c r="L32" s="247" t="s">
        <v>493</v>
      </c>
    </row>
    <row r="33" spans="1:12" ht="33.75" x14ac:dyDescent="0.2">
      <c r="A33" s="18"/>
      <c r="B33" s="18"/>
      <c r="C33" s="18"/>
      <c r="D33" s="19"/>
      <c r="E33" s="20"/>
      <c r="F33" s="21"/>
      <c r="G33" s="16"/>
      <c r="H33" s="223" t="s">
        <v>148</v>
      </c>
      <c r="I33" s="224" t="s">
        <v>494</v>
      </c>
      <c r="J33" s="224" t="s">
        <v>495</v>
      </c>
      <c r="K33" s="224" t="s">
        <v>496</v>
      </c>
      <c r="L33" s="247"/>
    </row>
    <row r="34" spans="1:12" ht="22.5" x14ac:dyDescent="0.2">
      <c r="A34" s="18"/>
      <c r="B34" s="18"/>
      <c r="C34" s="18"/>
      <c r="D34" s="19"/>
      <c r="E34" s="20"/>
      <c r="F34" s="21"/>
      <c r="G34" s="16"/>
      <c r="H34" s="225" t="s">
        <v>132</v>
      </c>
      <c r="I34" s="226">
        <f>I46/10^6</f>
        <v>4748.5290276400001</v>
      </c>
      <c r="J34" s="226">
        <f t="shared" ref="J34:L34" si="0">J46/10^6</f>
        <v>277.02450669000001</v>
      </c>
      <c r="K34" s="226">
        <f t="shared" si="0"/>
        <v>472.00916167000003</v>
      </c>
      <c r="L34" s="226">
        <f t="shared" si="0"/>
        <v>14462.201388179999</v>
      </c>
    </row>
    <row r="35" spans="1:12" ht="22.5" x14ac:dyDescent="0.2">
      <c r="A35" s="18"/>
      <c r="B35" s="18"/>
      <c r="C35" s="18"/>
      <c r="D35" s="19"/>
      <c r="E35" s="20"/>
      <c r="F35" s="21"/>
      <c r="G35" s="16"/>
      <c r="H35" s="225" t="s">
        <v>133</v>
      </c>
      <c r="I35" s="226"/>
      <c r="J35" s="226"/>
      <c r="K35" s="226"/>
      <c r="L35" s="226"/>
    </row>
    <row r="36" spans="1:12" ht="22.5" x14ac:dyDescent="0.2">
      <c r="A36" s="18"/>
      <c r="B36" s="18"/>
      <c r="C36" s="18"/>
      <c r="D36" s="19"/>
      <c r="E36" s="20"/>
      <c r="F36" s="21"/>
      <c r="G36" s="16"/>
      <c r="H36" s="225" t="s">
        <v>134</v>
      </c>
      <c r="I36" s="226"/>
      <c r="J36" s="226"/>
      <c r="K36" s="226"/>
      <c r="L36" s="226"/>
    </row>
    <row r="37" spans="1:12" ht="22.5" x14ac:dyDescent="0.2">
      <c r="A37" s="18"/>
      <c r="B37" s="18"/>
      <c r="C37" s="18"/>
      <c r="D37" s="19"/>
      <c r="E37" s="20"/>
      <c r="F37" s="21"/>
      <c r="G37" s="16"/>
      <c r="H37" s="225" t="s">
        <v>135</v>
      </c>
      <c r="I37" s="226"/>
      <c r="J37" s="226"/>
      <c r="K37" s="226"/>
      <c r="L37" s="226"/>
    </row>
    <row r="38" spans="1:12" ht="22.5" x14ac:dyDescent="0.2">
      <c r="A38" s="18"/>
      <c r="B38" s="18"/>
      <c r="C38" s="18"/>
      <c r="D38" s="19"/>
      <c r="E38" s="20"/>
      <c r="F38" s="21"/>
      <c r="G38" s="16"/>
      <c r="H38" s="225" t="s">
        <v>136</v>
      </c>
      <c r="I38" s="226"/>
      <c r="J38" s="226"/>
      <c r="K38" s="226"/>
      <c r="L38" s="226"/>
    </row>
    <row r="39" spans="1:12" ht="22.5" x14ac:dyDescent="0.2">
      <c r="A39" s="18"/>
      <c r="B39" s="18"/>
      <c r="C39" s="18"/>
      <c r="D39" s="19"/>
      <c r="E39" s="20"/>
      <c r="F39" s="21"/>
      <c r="G39" s="16"/>
      <c r="H39" s="225" t="s">
        <v>137</v>
      </c>
      <c r="I39" s="226"/>
      <c r="J39" s="226"/>
      <c r="K39" s="226"/>
      <c r="L39" s="226"/>
    </row>
    <row r="40" spans="1:12" ht="22.5" x14ac:dyDescent="0.2">
      <c r="A40" s="18"/>
      <c r="B40" s="18"/>
      <c r="C40" s="18"/>
      <c r="D40" s="19"/>
      <c r="E40" s="20"/>
      <c r="F40" s="21"/>
      <c r="G40" s="16"/>
      <c r="H40" s="225" t="s">
        <v>138</v>
      </c>
      <c r="I40" s="226"/>
      <c r="J40" s="226"/>
      <c r="K40" s="226"/>
      <c r="L40" s="226"/>
    </row>
    <row r="41" spans="1:12" ht="22.5" x14ac:dyDescent="0.2">
      <c r="A41" s="18"/>
      <c r="B41" s="18"/>
      <c r="C41" s="18"/>
      <c r="D41" s="19"/>
      <c r="E41" s="20"/>
      <c r="F41" s="21"/>
      <c r="G41" s="16"/>
      <c r="H41" s="225" t="s">
        <v>139</v>
      </c>
      <c r="I41" s="226"/>
      <c r="J41" s="226"/>
      <c r="K41" s="226"/>
      <c r="L41" s="226"/>
    </row>
    <row r="42" spans="1:12" ht="22.5" x14ac:dyDescent="0.2">
      <c r="A42" s="18"/>
      <c r="B42" s="18"/>
      <c r="C42" s="18"/>
      <c r="D42" s="19"/>
      <c r="E42" s="20"/>
      <c r="F42" s="21"/>
      <c r="G42" s="16"/>
      <c r="H42" s="225" t="s">
        <v>140</v>
      </c>
      <c r="I42" s="226"/>
      <c r="J42" s="226"/>
      <c r="K42" s="226"/>
      <c r="L42" s="226"/>
    </row>
    <row r="43" spans="1:12" ht="22.5" x14ac:dyDescent="0.2">
      <c r="A43" s="18"/>
      <c r="B43" s="18"/>
      <c r="C43" s="18"/>
      <c r="D43" s="19"/>
      <c r="E43" s="20"/>
      <c r="F43" s="21"/>
      <c r="G43" s="16"/>
      <c r="H43" s="225" t="s">
        <v>141</v>
      </c>
      <c r="I43" s="226"/>
      <c r="J43" s="226"/>
      <c r="K43" s="226"/>
      <c r="L43" s="226"/>
    </row>
    <row r="44" spans="1:12" ht="22.5" x14ac:dyDescent="0.2">
      <c r="H44" s="225" t="s">
        <v>142</v>
      </c>
      <c r="I44" s="226"/>
      <c r="J44" s="226"/>
      <c r="K44" s="226"/>
      <c r="L44" s="226"/>
    </row>
    <row r="45" spans="1:12" ht="22.5" x14ac:dyDescent="0.2">
      <c r="F45" s="17">
        <v>5523710511.1199999</v>
      </c>
      <c r="H45" s="225" t="s">
        <v>143</v>
      </c>
      <c r="I45" s="226"/>
      <c r="J45" s="226"/>
      <c r="K45" s="226"/>
      <c r="L45" s="226"/>
    </row>
    <row r="46" spans="1:12" ht="22.5" x14ac:dyDescent="0.2">
      <c r="H46" s="225" t="s">
        <v>132</v>
      </c>
      <c r="I46" s="227">
        <v>4748529027.6400003</v>
      </c>
      <c r="J46" s="227">
        <v>277024506.69</v>
      </c>
      <c r="K46" s="227">
        <v>472009161.67000002</v>
      </c>
      <c r="L46" s="227">
        <v>14462201388.18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61" firstPageNumber="22" orientation="portrait" r:id="rId1"/>
  <headerFooter alignWithMargins="0">
    <oddFooter>&amp;R&amp;"Arial,Krepko"&amp;8&amp;P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Zabkar Natasa</cp:lastModifiedBy>
  <cp:lastPrinted>2014-04-09T12:35:15Z</cp:lastPrinted>
  <dcterms:created xsi:type="dcterms:W3CDTF">2004-08-02T10:44:45Z</dcterms:created>
  <dcterms:modified xsi:type="dcterms:W3CDTF">2014-09-18T08:55:28Z</dcterms:modified>
</cp:coreProperties>
</file>