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rza.sharepoint.com/08_trgovanje/02_UPRAVLJANJE TRGA/Revizije/2_Indeksi/SBITOP indeks/06_Sestave/2021/06/"/>
    </mc:Choice>
  </mc:AlternateContent>
  <xr:revisionPtr revIDLastSave="59" documentId="8_{218B071C-424B-4FEB-A66A-DD7180F8F639}" xr6:coauthVersionLast="47" xr6:coauthVersionMax="47" xr10:uidLastSave="{1ACD0210-EF49-4B91-85F0-4B2115A4E478}"/>
  <bookViews>
    <workbookView xWindow="6000" yWindow="3540" windowWidth="21600" windowHeight="11385" xr2:uid="{00000000-000D-0000-FFFF-FFFF00000000}"/>
  </bookViews>
  <sheets>
    <sheet name="SBITOP" sheetId="1" r:id="rId1"/>
  </sheets>
  <externalReferences>
    <externalReference r:id="rId2"/>
  </externalReferences>
  <definedNames>
    <definedName name="_xlnm._FilterDatabase" localSheetId="0" hidden="1">SBITOP!$A$8:$I$18</definedName>
    <definedName name="_xlnm.Print_Area" localSheetId="0">SBITOP!$A$1:$I$19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1" l="1"/>
  <c r="D10" i="1"/>
  <c r="H10" i="1" s="1"/>
  <c r="D11" i="1"/>
  <c r="H11" i="1" s="1"/>
  <c r="D12" i="1"/>
  <c r="H12" i="1" s="1"/>
  <c r="D13" i="1"/>
  <c r="H13" i="1" s="1"/>
  <c r="D14" i="1"/>
  <c r="H14" i="1" s="1"/>
  <c r="D15" i="1"/>
  <c r="H15" i="1" s="1"/>
  <c r="D16" i="1"/>
  <c r="H16" i="1" s="1"/>
  <c r="D17" i="1"/>
  <c r="H17" i="1" s="1"/>
  <c r="D18" i="1"/>
  <c r="H18" i="1" s="1"/>
  <c r="D9" i="1"/>
  <c r="H9" i="1" s="1"/>
  <c r="H19" i="1" l="1"/>
  <c r="I15" i="1" s="1"/>
  <c r="I9" i="1" l="1"/>
  <c r="I10" i="1"/>
  <c r="I11" i="1"/>
  <c r="I14" i="1"/>
  <c r="I17" i="1"/>
  <c r="I13" i="1"/>
  <c r="I16" i="1"/>
  <c r="I18" i="1"/>
  <c r="I12" i="1"/>
  <c r="I19" i="1" l="1"/>
</calcChain>
</file>

<file path=xl/sharedStrings.xml><?xml version="1.0" encoding="utf-8"?>
<sst xmlns="http://schemas.openxmlformats.org/spreadsheetml/2006/main" count="41" uniqueCount="32">
  <si>
    <t>Issuer</t>
  </si>
  <si>
    <t>Trading code</t>
  </si>
  <si>
    <t>Number of shares listed</t>
  </si>
  <si>
    <t>Free float factor - FF</t>
  </si>
  <si>
    <t>Weight</t>
  </si>
  <si>
    <t>KRKA</t>
  </si>
  <si>
    <t>KRKG</t>
  </si>
  <si>
    <t>PETROL</t>
  </si>
  <si>
    <t>PETG</t>
  </si>
  <si>
    <t>TELEKOM SLOVENIJE</t>
  </si>
  <si>
    <t>TLSG</t>
  </si>
  <si>
    <t>Representation factor of the stock - RF</t>
  </si>
  <si>
    <t>ZAVAROVALNICA TRIGLAV</t>
  </si>
  <si>
    <t>ZVTG</t>
  </si>
  <si>
    <t>POZAVAROVALNICA SAVA</t>
  </si>
  <si>
    <t>POSR</t>
  </si>
  <si>
    <t>LKPG</t>
  </si>
  <si>
    <t>LUKA KOPER</t>
  </si>
  <si>
    <t>Index free float capitalisation (in EUR)</t>
  </si>
  <si>
    <t>CINKARNA CELJE</t>
  </si>
  <si>
    <t>CICG</t>
  </si>
  <si>
    <t>INTEREUROPA</t>
  </si>
  <si>
    <t>IEKG</t>
  </si>
  <si>
    <t>KD GROUP</t>
  </si>
  <si>
    <t>KDHR</t>
  </si>
  <si>
    <t>Trading method</t>
  </si>
  <si>
    <t>NLBR</t>
  </si>
  <si>
    <t>NLB</t>
  </si>
  <si>
    <t>CONT</t>
  </si>
  <si>
    <t>Total</t>
  </si>
  <si>
    <t>COMPOSITION OF INDEX SBITOP FROM 21 JUNE 2021</t>
  </si>
  <si>
    <r>
      <t xml:space="preserve">Price in EUR           </t>
    </r>
    <r>
      <rPr>
        <b/>
        <sz val="8"/>
        <rFont val="Tahoma"/>
        <family val="2"/>
        <charset val="238"/>
      </rPr>
      <t xml:space="preserve"> (16 June 2021)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</si>
</sst>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\,\ hh:mm:ss"/>
    <numFmt numFmtId="167" formatCode="_-[$€-2]\ * #,##0.00_-;\-[$€-2]\ * #,##0.00_-;_-[$€-2]\ * &quot;-&quot;??_-"/>
  </numFmts>
  <fonts count="30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9"/>
      <name val="NewsGoth Lt BT"/>
      <family val="2"/>
    </font>
    <font>
      <b/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hair">
        <color indexed="2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2" applyNumberFormat="0" applyAlignment="0" applyProtection="0"/>
    <xf numFmtId="0" fontId="12" fillId="28" borderId="3" applyNumberFormat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2" applyNumberFormat="0" applyAlignment="0" applyProtection="0"/>
    <xf numFmtId="0" fontId="19" fillId="0" borderId="7" applyNumberFormat="0" applyFill="0" applyAlignment="0" applyProtection="0"/>
    <xf numFmtId="0" fontId="20" fillId="31" borderId="0" applyNumberFormat="0" applyBorder="0" applyAlignment="0" applyProtection="0"/>
    <xf numFmtId="0" fontId="8" fillId="0" borderId="0"/>
    <xf numFmtId="0" fontId="4" fillId="0" borderId="0"/>
    <xf numFmtId="0" fontId="5" fillId="0" borderId="0"/>
    <xf numFmtId="0" fontId="8" fillId="32" borderId="8" applyNumberFormat="0" applyFont="0" applyAlignment="0" applyProtection="0"/>
    <xf numFmtId="164" fontId="5" fillId="0" borderId="0" applyFont="0" applyFill="0" applyBorder="0" applyAlignment="0" applyProtection="0"/>
    <xf numFmtId="0" fontId="21" fillId="27" borderId="9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6" fillId="0" borderId="1" applyNumberFormat="0" applyAlignment="0" applyProtection="0"/>
    <xf numFmtId="0" fontId="4" fillId="0" borderId="0" applyNumberFormat="0" applyFont="0" applyAlignment="0" applyProtection="0"/>
    <xf numFmtId="166" fontId="7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2" fillId="0" borderId="0"/>
    <xf numFmtId="0" fontId="1" fillId="32" borderId="8" applyNumberFormat="0" applyFont="0" applyAlignment="0" applyProtection="0"/>
    <xf numFmtId="9" fontId="2" fillId="0" borderId="0" applyFont="0" applyFill="0" applyBorder="0" applyAlignment="0" applyProtection="0"/>
    <xf numFmtId="0" fontId="2" fillId="0" borderId="0" applyNumberFormat="0" applyFont="0" applyAlignment="0" applyProtection="0"/>
    <xf numFmtId="0" fontId="25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32" borderId="8" applyNumberFormat="0" applyFont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</cellStyleXfs>
  <cellXfs count="21">
    <xf numFmtId="0" fontId="0" fillId="0" borderId="0" xfId="0"/>
    <xf numFmtId="0" fontId="26" fillId="0" borderId="0" xfId="0" applyFont="1"/>
    <xf numFmtId="0" fontId="27" fillId="0" borderId="0" xfId="0" applyFont="1"/>
    <xf numFmtId="0" fontId="26" fillId="33" borderId="11" xfId="0" applyFont="1" applyFill="1" applyBorder="1" applyAlignment="1">
      <alignment horizontal="left"/>
    </xf>
    <xf numFmtId="0" fontId="26" fillId="33" borderId="11" xfId="0" applyFont="1" applyFill="1" applyBorder="1" applyAlignment="1">
      <alignment horizontal="center" wrapText="1"/>
    </xf>
    <xf numFmtId="0" fontId="28" fillId="33" borderId="11" xfId="0" applyFont="1" applyFill="1" applyBorder="1"/>
    <xf numFmtId="0" fontId="28" fillId="33" borderId="11" xfId="0" applyFont="1" applyFill="1" applyBorder="1" applyAlignment="1">
      <alignment horizontal="center"/>
    </xf>
    <xf numFmtId="2" fontId="28" fillId="33" borderId="11" xfId="0" applyNumberFormat="1" applyFont="1" applyFill="1" applyBorder="1"/>
    <xf numFmtId="3" fontId="28" fillId="33" borderId="11" xfId="0" applyNumberFormat="1" applyFont="1" applyFill="1" applyBorder="1"/>
    <xf numFmtId="4" fontId="28" fillId="33" borderId="11" xfId="0" applyNumberFormat="1" applyFont="1" applyFill="1" applyBorder="1"/>
    <xf numFmtId="10" fontId="28" fillId="33" borderId="11" xfId="45" applyNumberFormat="1" applyFont="1" applyFill="1" applyBorder="1"/>
    <xf numFmtId="10" fontId="27" fillId="0" borderId="0" xfId="0" applyNumberFormat="1" applyFont="1"/>
    <xf numFmtId="0" fontId="27" fillId="0" borderId="0" xfId="0" applyFont="1" applyFill="1" applyBorder="1"/>
    <xf numFmtId="2" fontId="27" fillId="0" borderId="0" xfId="0" applyNumberFormat="1" applyFont="1"/>
    <xf numFmtId="0" fontId="26" fillId="0" borderId="11" xfId="0" applyFont="1" applyFill="1" applyBorder="1" applyAlignment="1">
      <alignment horizontal="center" wrapText="1"/>
    </xf>
    <xf numFmtId="0" fontId="29" fillId="33" borderId="11" xfId="0" applyFont="1" applyFill="1" applyBorder="1"/>
    <xf numFmtId="2" fontId="26" fillId="33" borderId="11" xfId="0" applyNumberFormat="1" applyFont="1" applyFill="1" applyBorder="1"/>
    <xf numFmtId="3" fontId="26" fillId="33" borderId="11" xfId="0" applyNumberFormat="1" applyFont="1" applyFill="1" applyBorder="1"/>
    <xf numFmtId="4" fontId="26" fillId="33" borderId="11" xfId="0" applyNumberFormat="1" applyFont="1" applyFill="1" applyBorder="1"/>
    <xf numFmtId="3" fontId="29" fillId="33" borderId="11" xfId="0" applyNumberFormat="1" applyFont="1" applyFill="1" applyBorder="1"/>
    <xf numFmtId="9" fontId="29" fillId="33" borderId="11" xfId="45" applyFont="1" applyFill="1" applyBorder="1"/>
  </cellXfs>
  <cellStyles count="102">
    <cellStyle name="20% - Accent1 2" xfId="1" xr:uid="{00000000-0005-0000-0000-000000000000}"/>
    <cellStyle name="20% - Accent1 2 2" xfId="74" xr:uid="{00000000-0005-0000-0000-000001000000}"/>
    <cellStyle name="20% - Accent1 2 3" xfId="54" xr:uid="{00000000-0005-0000-0000-000002000000}"/>
    <cellStyle name="20% - Accent2 2" xfId="2" xr:uid="{00000000-0005-0000-0000-000003000000}"/>
    <cellStyle name="20% - Accent2 2 2" xfId="75" xr:uid="{00000000-0005-0000-0000-000004000000}"/>
    <cellStyle name="20% - Accent2 2 3" xfId="55" xr:uid="{00000000-0005-0000-0000-000005000000}"/>
    <cellStyle name="20% - Accent3 2" xfId="3" xr:uid="{00000000-0005-0000-0000-000006000000}"/>
    <cellStyle name="20% - Accent3 2 2" xfId="76" xr:uid="{00000000-0005-0000-0000-000007000000}"/>
    <cellStyle name="20% - Accent3 2 3" xfId="56" xr:uid="{00000000-0005-0000-0000-000008000000}"/>
    <cellStyle name="20% - Accent4 2" xfId="4" xr:uid="{00000000-0005-0000-0000-000009000000}"/>
    <cellStyle name="20% - Accent4 2 2" xfId="77" xr:uid="{00000000-0005-0000-0000-00000A000000}"/>
    <cellStyle name="20% - Accent4 2 3" xfId="57" xr:uid="{00000000-0005-0000-0000-00000B000000}"/>
    <cellStyle name="20% - Accent5 2" xfId="5" xr:uid="{00000000-0005-0000-0000-00000C000000}"/>
    <cellStyle name="20% - Accent5 2 2" xfId="78" xr:uid="{00000000-0005-0000-0000-00000D000000}"/>
    <cellStyle name="20% - Accent5 2 3" xfId="58" xr:uid="{00000000-0005-0000-0000-00000E000000}"/>
    <cellStyle name="20% - Accent6 2" xfId="6" xr:uid="{00000000-0005-0000-0000-00000F000000}"/>
    <cellStyle name="20% - Accent6 2 2" xfId="79" xr:uid="{00000000-0005-0000-0000-000010000000}"/>
    <cellStyle name="20% - Accent6 2 3" xfId="59" xr:uid="{00000000-0005-0000-0000-000011000000}"/>
    <cellStyle name="40% - Accent1 2" xfId="7" xr:uid="{00000000-0005-0000-0000-000012000000}"/>
    <cellStyle name="40% - Accent1 2 2" xfId="80" xr:uid="{00000000-0005-0000-0000-000013000000}"/>
    <cellStyle name="40% - Accent1 2 3" xfId="60" xr:uid="{00000000-0005-0000-0000-000014000000}"/>
    <cellStyle name="40% - Accent2 2" xfId="8" xr:uid="{00000000-0005-0000-0000-000015000000}"/>
    <cellStyle name="40% - Accent2 2 2" xfId="81" xr:uid="{00000000-0005-0000-0000-000016000000}"/>
    <cellStyle name="40% - Accent2 2 3" xfId="61" xr:uid="{00000000-0005-0000-0000-000017000000}"/>
    <cellStyle name="40% - Accent3 2" xfId="9" xr:uid="{00000000-0005-0000-0000-000018000000}"/>
    <cellStyle name="40% - Accent3 2 2" xfId="82" xr:uid="{00000000-0005-0000-0000-000019000000}"/>
    <cellStyle name="40% - Accent3 2 3" xfId="62" xr:uid="{00000000-0005-0000-0000-00001A000000}"/>
    <cellStyle name="40% - Accent4 2" xfId="10" xr:uid="{00000000-0005-0000-0000-00001B000000}"/>
    <cellStyle name="40% - Accent4 2 2" xfId="83" xr:uid="{00000000-0005-0000-0000-00001C000000}"/>
    <cellStyle name="40% - Accent4 2 3" xfId="63" xr:uid="{00000000-0005-0000-0000-00001D000000}"/>
    <cellStyle name="40% - Accent5 2" xfId="11" xr:uid="{00000000-0005-0000-0000-00001E000000}"/>
    <cellStyle name="40% - Accent5 2 2" xfId="84" xr:uid="{00000000-0005-0000-0000-00001F000000}"/>
    <cellStyle name="40% - Accent5 2 3" xfId="64" xr:uid="{00000000-0005-0000-0000-000020000000}"/>
    <cellStyle name="40% - Accent6 2" xfId="12" xr:uid="{00000000-0005-0000-0000-000021000000}"/>
    <cellStyle name="40% - Accent6 2 2" xfId="85" xr:uid="{00000000-0005-0000-0000-000022000000}"/>
    <cellStyle name="40% - Accent6 2 3" xfId="65" xr:uid="{00000000-0005-0000-0000-000023000000}"/>
    <cellStyle name="60% - Accent1 2" xfId="13" xr:uid="{00000000-0005-0000-0000-000024000000}"/>
    <cellStyle name="60% - Accent2 2" xfId="14" xr:uid="{00000000-0005-0000-0000-000025000000}"/>
    <cellStyle name="60% - Accent3 2" xfId="15" xr:uid="{00000000-0005-0000-0000-000026000000}"/>
    <cellStyle name="60% - Accent4 2" xfId="16" xr:uid="{00000000-0005-0000-0000-000027000000}"/>
    <cellStyle name="60% - Accent5 2" xfId="17" xr:uid="{00000000-0005-0000-0000-000028000000}"/>
    <cellStyle name="60% - Accent6 2" xfId="18" xr:uid="{00000000-0005-0000-0000-000029000000}"/>
    <cellStyle name="Accent1 2" xfId="19" xr:uid="{00000000-0005-0000-0000-00002A000000}"/>
    <cellStyle name="Accent2 2" xfId="20" xr:uid="{00000000-0005-0000-0000-00002B000000}"/>
    <cellStyle name="Accent3 2" xfId="21" xr:uid="{00000000-0005-0000-0000-00002C000000}"/>
    <cellStyle name="Accent4 2" xfId="22" xr:uid="{00000000-0005-0000-0000-00002D000000}"/>
    <cellStyle name="Accent5 2" xfId="23" xr:uid="{00000000-0005-0000-0000-00002E000000}"/>
    <cellStyle name="Accent6 2" xfId="24" xr:uid="{00000000-0005-0000-0000-00002F000000}"/>
    <cellStyle name="Bad 2" xfId="25" xr:uid="{00000000-0005-0000-0000-000030000000}"/>
    <cellStyle name="Calculation 2" xfId="26" xr:uid="{00000000-0005-0000-0000-000031000000}"/>
    <cellStyle name="Check Cell 2" xfId="27" xr:uid="{00000000-0005-0000-0000-000032000000}"/>
    <cellStyle name="Comma 2" xfId="28" xr:uid="{00000000-0005-0000-0000-000033000000}"/>
    <cellStyle name="Comma 2 2" xfId="87" xr:uid="{00000000-0005-0000-0000-000034000000}"/>
    <cellStyle name="Comma 2 3" xfId="66" xr:uid="{00000000-0005-0000-0000-000035000000}"/>
    <cellStyle name="Comma 3" xfId="86" xr:uid="{00000000-0005-0000-0000-000036000000}"/>
    <cellStyle name="Euro" xfId="29" xr:uid="{00000000-0005-0000-0000-000037000000}"/>
    <cellStyle name="Euro 2" xfId="89" xr:uid="{00000000-0005-0000-0000-000038000000}"/>
    <cellStyle name="Euro 3" xfId="90" xr:uid="{00000000-0005-0000-0000-000039000000}"/>
    <cellStyle name="Euro 4" xfId="91" xr:uid="{00000000-0005-0000-0000-00003A000000}"/>
    <cellStyle name="Euro 5" xfId="88" xr:uid="{00000000-0005-0000-0000-00003B000000}"/>
    <cellStyle name="Euro 6" xfId="67" xr:uid="{00000000-0005-0000-0000-00003C000000}"/>
    <cellStyle name="Explanatory Text 2" xfId="30" xr:uid="{00000000-0005-0000-0000-00003D000000}"/>
    <cellStyle name="Good 2" xfId="31" xr:uid="{00000000-0005-0000-0000-00003E000000}"/>
    <cellStyle name="Heading 1 2" xfId="32" xr:uid="{00000000-0005-0000-0000-00003F000000}"/>
    <cellStyle name="Heading 2 2" xfId="33" xr:uid="{00000000-0005-0000-0000-000040000000}"/>
    <cellStyle name="Heading 3 2" xfId="34" xr:uid="{00000000-0005-0000-0000-000041000000}"/>
    <cellStyle name="Heading 4 2" xfId="35" xr:uid="{00000000-0005-0000-0000-000042000000}"/>
    <cellStyle name="Input 2" xfId="36" xr:uid="{00000000-0005-0000-0000-000043000000}"/>
    <cellStyle name="Linked Cell 2" xfId="37" xr:uid="{00000000-0005-0000-0000-000044000000}"/>
    <cellStyle name="Naslov" xfId="51" builtinId="15" customBuiltin="1"/>
    <cellStyle name="Navadno" xfId="0" builtinId="0"/>
    <cellStyle name="Neutral 2" xfId="38" xr:uid="{00000000-0005-0000-0000-000047000000}"/>
    <cellStyle name="Normal 2" xfId="39" xr:uid="{00000000-0005-0000-0000-000048000000}"/>
    <cellStyle name="Normal 2 2" xfId="92" xr:uid="{00000000-0005-0000-0000-000049000000}"/>
    <cellStyle name="Normal 2 3" xfId="68" xr:uid="{00000000-0005-0000-0000-00004A000000}"/>
    <cellStyle name="Normal 3" xfId="40" xr:uid="{00000000-0005-0000-0000-00004B000000}"/>
    <cellStyle name="Normal 3 2" xfId="69" xr:uid="{00000000-0005-0000-0000-00004C000000}"/>
    <cellStyle name="Normal 4" xfId="73" xr:uid="{00000000-0005-0000-0000-00004D000000}"/>
    <cellStyle name="normální_List1" xfId="41" xr:uid="{00000000-0005-0000-0000-00004E000000}"/>
    <cellStyle name="Note 2" xfId="42" xr:uid="{00000000-0005-0000-0000-00004F000000}"/>
    <cellStyle name="Note 2 2" xfId="93" xr:uid="{00000000-0005-0000-0000-000050000000}"/>
    <cellStyle name="Note 2 3" xfId="70" xr:uid="{00000000-0005-0000-0000-000051000000}"/>
    <cellStyle name="ØÂÌÂÊÌ°È_?ËÒÚ1" xfId="43" xr:uid="{00000000-0005-0000-0000-000052000000}"/>
    <cellStyle name="Odstotek" xfId="45" builtinId="5"/>
    <cellStyle name="Output 2" xfId="44" xr:uid="{00000000-0005-0000-0000-000054000000}"/>
    <cellStyle name="Percent 2" xfId="46" xr:uid="{00000000-0005-0000-0000-000055000000}"/>
    <cellStyle name="Percent 2 2" xfId="95" xr:uid="{00000000-0005-0000-0000-000056000000}"/>
    <cellStyle name="Percent 2 3" xfId="71" xr:uid="{00000000-0005-0000-0000-000057000000}"/>
    <cellStyle name="Percent 3" xfId="96" xr:uid="{00000000-0005-0000-0000-000058000000}"/>
    <cellStyle name="Percent 4" xfId="97" xr:uid="{00000000-0005-0000-0000-000059000000}"/>
    <cellStyle name="Percent 5" xfId="94" xr:uid="{00000000-0005-0000-0000-00005A000000}"/>
    <cellStyle name="Standard_Daten von Rene Stahl_24Mai2005" xfId="47" xr:uid="{00000000-0005-0000-0000-00005B000000}"/>
    <cellStyle name="swpBody01" xfId="48" xr:uid="{00000000-0005-0000-0000-00005C000000}"/>
    <cellStyle name="swpClear" xfId="49" xr:uid="{00000000-0005-0000-0000-00005D000000}"/>
    <cellStyle name="swpClear 2" xfId="99" xr:uid="{00000000-0005-0000-0000-00005E000000}"/>
    <cellStyle name="swpClear 3" xfId="100" xr:uid="{00000000-0005-0000-0000-00005F000000}"/>
    <cellStyle name="swpClear 4" xfId="101" xr:uid="{00000000-0005-0000-0000-000060000000}"/>
    <cellStyle name="swpClear 5" xfId="98" xr:uid="{00000000-0005-0000-0000-000061000000}"/>
    <cellStyle name="swpClear 6" xfId="72" xr:uid="{00000000-0005-0000-0000-000062000000}"/>
    <cellStyle name="TEST" xfId="50" xr:uid="{00000000-0005-0000-0000-000063000000}"/>
    <cellStyle name="Total 2" xfId="52" xr:uid="{00000000-0005-0000-0000-000064000000}"/>
    <cellStyle name="Warning Text 2" xfId="53" xr:uid="{00000000-0005-0000-0000-00006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1001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7296E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D9D9D9"/>
      <rgbColor rgb="00339966"/>
      <rgbColor rgb="0036802B"/>
      <rgbColor rgb="00585858"/>
      <rgbColor rgb="00F6A8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1</xdr:row>
      <xdr:rowOff>76200</xdr:rowOff>
    </xdr:from>
    <xdr:to>
      <xdr:col>5</xdr:col>
      <xdr:colOff>468841</xdr:colOff>
      <xdr:row>3</xdr:row>
      <xdr:rowOff>158653</xdr:rowOff>
    </xdr:to>
    <xdr:pic>
      <xdr:nvPicPr>
        <xdr:cNvPr id="3" name="Slika 3">
          <a:extLst>
            <a:ext uri="{FF2B5EF4-FFF2-40B4-BE49-F238E27FC236}">
              <a16:creationId xmlns:a16="http://schemas.microsoft.com/office/drawing/2014/main" id="{60E83A4C-4B9E-483E-A80B-56382ACF0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2775" y="266700"/>
          <a:ext cx="1583266" cy="4063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BITOP_sestava_20210621_N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BITOP"/>
    </sheetNames>
    <sheetDataSet>
      <sheetData sheetId="0">
        <row r="8">
          <cell r="B8" t="str">
            <v>Trgovalna oznaka</v>
          </cell>
          <cell r="C8" t="str">
            <v>Način trgovanja</v>
          </cell>
          <cell r="D8" t="str">
            <v>Tečaj v EUR (16.6.2021)</v>
          </cell>
        </row>
        <row r="9">
          <cell r="B9" t="str">
            <v>KRKG</v>
          </cell>
          <cell r="C9" t="str">
            <v>neprekinjeno</v>
          </cell>
          <cell r="D9">
            <v>105.5</v>
          </cell>
          <cell r="G9">
            <v>0.28999999999999937</v>
          </cell>
        </row>
        <row r="10">
          <cell r="B10" t="str">
            <v>PETG</v>
          </cell>
          <cell r="C10" t="str">
            <v>neprekinjeno</v>
          </cell>
          <cell r="D10">
            <v>442</v>
          </cell>
        </row>
        <row r="11">
          <cell r="B11" t="str">
            <v>ZVTG</v>
          </cell>
          <cell r="C11" t="str">
            <v>neprekinjeno</v>
          </cell>
          <cell r="D11">
            <v>34.5</v>
          </cell>
        </row>
        <row r="12">
          <cell r="B12" t="str">
            <v>POSR</v>
          </cell>
          <cell r="C12" t="str">
            <v>neprekinjeno</v>
          </cell>
          <cell r="D12">
            <v>25.5</v>
          </cell>
        </row>
        <row r="13">
          <cell r="B13" t="str">
            <v>NLBR</v>
          </cell>
          <cell r="C13" t="str">
            <v>neprekinjeno</v>
          </cell>
          <cell r="D13">
            <v>65.400000000000006</v>
          </cell>
        </row>
        <row r="14">
          <cell r="B14" t="str">
            <v>TLSG</v>
          </cell>
          <cell r="C14" t="str">
            <v>neprekinjeno</v>
          </cell>
          <cell r="D14">
            <v>60.8</v>
          </cell>
        </row>
        <row r="15">
          <cell r="B15" t="str">
            <v>LKPG</v>
          </cell>
          <cell r="C15" t="str">
            <v>neprekinjeno</v>
          </cell>
          <cell r="D15">
            <v>24.6</v>
          </cell>
        </row>
        <row r="16">
          <cell r="B16" t="str">
            <v>CICG</v>
          </cell>
          <cell r="C16" t="str">
            <v>neprekinjeno</v>
          </cell>
          <cell r="D16">
            <v>252</v>
          </cell>
        </row>
        <row r="17">
          <cell r="B17" t="str">
            <v>KDHR</v>
          </cell>
          <cell r="C17" t="str">
            <v>neprekinjeno</v>
          </cell>
          <cell r="D17">
            <v>60</v>
          </cell>
        </row>
        <row r="18">
          <cell r="B18" t="str">
            <v>IEKG</v>
          </cell>
          <cell r="C18" t="str">
            <v>neprekinjeno</v>
          </cell>
          <cell r="D18">
            <v>1.1599999999999999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I21"/>
  <sheetViews>
    <sheetView tabSelected="1" view="pageBreakPreview" topLeftCell="A7" zoomScaleNormal="100" zoomScaleSheetLayoutView="100" workbookViewId="0">
      <selection activeCell="G15" sqref="G15"/>
    </sheetView>
  </sheetViews>
  <sheetFormatPr defaultColWidth="9.140625" defaultRowHeight="12.75"/>
  <cols>
    <col min="1" max="1" width="18.7109375" style="2" customWidth="1"/>
    <col min="2" max="2" width="8" style="2" customWidth="1"/>
    <col min="3" max="3" width="9.28515625" style="2" customWidth="1"/>
    <col min="4" max="4" width="10.28515625" style="2" customWidth="1"/>
    <col min="5" max="5" width="13.140625" style="2" customWidth="1"/>
    <col min="6" max="6" width="10.140625" style="2" customWidth="1"/>
    <col min="7" max="7" width="14.5703125" style="2" customWidth="1"/>
    <col min="8" max="8" width="15.7109375" style="2" customWidth="1"/>
    <col min="9" max="9" width="10.28515625" style="2" bestFit="1" customWidth="1"/>
    <col min="10" max="10" width="12" style="2" bestFit="1" customWidth="1"/>
    <col min="11" max="16384" width="9.140625" style="2"/>
  </cols>
  <sheetData>
    <row r="6" spans="1:9">
      <c r="A6" s="1" t="s">
        <v>30</v>
      </c>
    </row>
    <row r="7" spans="1:9" ht="14.25" customHeight="1">
      <c r="A7" s="1"/>
    </row>
    <row r="8" spans="1:9" ht="68.25" customHeight="1">
      <c r="A8" s="3" t="s">
        <v>0</v>
      </c>
      <c r="B8" s="4" t="s">
        <v>1</v>
      </c>
      <c r="C8" s="4" t="s">
        <v>25</v>
      </c>
      <c r="D8" s="14" t="s">
        <v>31</v>
      </c>
      <c r="E8" s="4" t="s">
        <v>2</v>
      </c>
      <c r="F8" s="4" t="s">
        <v>3</v>
      </c>
      <c r="G8" s="4" t="s">
        <v>11</v>
      </c>
      <c r="H8" s="4" t="s">
        <v>18</v>
      </c>
      <c r="I8" s="4" t="s">
        <v>4</v>
      </c>
    </row>
    <row r="9" spans="1:9">
      <c r="A9" s="5" t="s">
        <v>5</v>
      </c>
      <c r="B9" s="5" t="s">
        <v>6</v>
      </c>
      <c r="C9" s="6" t="s">
        <v>28</v>
      </c>
      <c r="D9" s="7">
        <f>VLOOKUP(B9,[1]SBITOP!$B$8:$D$18,3,0)</f>
        <v>105.5</v>
      </c>
      <c r="E9" s="8">
        <v>32793448</v>
      </c>
      <c r="F9" s="9">
        <v>0.8</v>
      </c>
      <c r="G9" s="9">
        <f>[1]SBITOP!$G$9</f>
        <v>0.28999999999999937</v>
      </c>
      <c r="H9" s="8">
        <f t="shared" ref="H9:H18" si="0">D9*E9*F9*G9</f>
        <v>802652433.24799836</v>
      </c>
      <c r="I9" s="10">
        <f t="shared" ref="I9:I18" si="1">H9/$H$19</f>
        <v>0.29459126096853716</v>
      </c>
    </row>
    <row r="10" spans="1:9">
      <c r="A10" s="5" t="s">
        <v>7</v>
      </c>
      <c r="B10" s="5" t="s">
        <v>8</v>
      </c>
      <c r="C10" s="6" t="s">
        <v>28</v>
      </c>
      <c r="D10" s="7">
        <f>VLOOKUP(B10,[1]SBITOP!$B$8:$D$18,3,0)</f>
        <v>442</v>
      </c>
      <c r="E10" s="8">
        <v>2086301</v>
      </c>
      <c r="F10" s="9">
        <v>0.7</v>
      </c>
      <c r="G10" s="9">
        <v>1</v>
      </c>
      <c r="H10" s="8">
        <f t="shared" si="0"/>
        <v>645501529.39999998</v>
      </c>
      <c r="I10" s="10">
        <f t="shared" si="1"/>
        <v>0.23691339068589248</v>
      </c>
    </row>
    <row r="11" spans="1:9">
      <c r="A11" s="5" t="s">
        <v>12</v>
      </c>
      <c r="B11" s="5" t="s">
        <v>13</v>
      </c>
      <c r="C11" s="6" t="s">
        <v>28</v>
      </c>
      <c r="D11" s="7">
        <f>VLOOKUP(B11,[1]SBITOP!$B$8:$D$18,3,0)</f>
        <v>34.5</v>
      </c>
      <c r="E11" s="8">
        <v>22735148</v>
      </c>
      <c r="F11" s="9">
        <v>0.4</v>
      </c>
      <c r="G11" s="9">
        <v>1</v>
      </c>
      <c r="H11" s="8">
        <f t="shared" si="0"/>
        <v>313745042.40000004</v>
      </c>
      <c r="I11" s="10">
        <f t="shared" si="1"/>
        <v>0.11515139534210546</v>
      </c>
    </row>
    <row r="12" spans="1:9">
      <c r="A12" s="5" t="s">
        <v>14</v>
      </c>
      <c r="B12" s="5" t="s">
        <v>15</v>
      </c>
      <c r="C12" s="6" t="s">
        <v>28</v>
      </c>
      <c r="D12" s="7">
        <f>VLOOKUP(B12,[1]SBITOP!$B$8:$D$18,3,0)</f>
        <v>25.5</v>
      </c>
      <c r="E12" s="8">
        <v>17219662</v>
      </c>
      <c r="F12" s="9">
        <v>0.6</v>
      </c>
      <c r="G12" s="9">
        <v>1</v>
      </c>
      <c r="H12" s="8">
        <f t="shared" si="0"/>
        <v>263460828.59999999</v>
      </c>
      <c r="I12" s="10">
        <f t="shared" si="1"/>
        <v>9.6695972625437984E-2</v>
      </c>
    </row>
    <row r="13" spans="1:9">
      <c r="A13" s="5" t="s">
        <v>27</v>
      </c>
      <c r="B13" s="5" t="s">
        <v>26</v>
      </c>
      <c r="C13" s="6" t="s">
        <v>28</v>
      </c>
      <c r="D13" s="7">
        <f>VLOOKUP(B13,[1]SBITOP!$B$8:$D$18,3,0)</f>
        <v>65.400000000000006</v>
      </c>
      <c r="E13" s="8">
        <v>20000000</v>
      </c>
      <c r="F13" s="9">
        <v>0.2</v>
      </c>
      <c r="G13" s="9">
        <v>1</v>
      </c>
      <c r="H13" s="8">
        <f t="shared" si="0"/>
        <v>261600000</v>
      </c>
      <c r="I13" s="10">
        <f t="shared" si="1"/>
        <v>9.6013007220970142E-2</v>
      </c>
    </row>
    <row r="14" spans="1:9">
      <c r="A14" s="5" t="s">
        <v>9</v>
      </c>
      <c r="B14" s="7" t="s">
        <v>10</v>
      </c>
      <c r="C14" s="6" t="s">
        <v>28</v>
      </c>
      <c r="D14" s="7">
        <f>VLOOKUP(B14,[1]SBITOP!$B$8:$D$18,3,0)</f>
        <v>60.8</v>
      </c>
      <c r="E14" s="8">
        <v>6535478</v>
      </c>
      <c r="F14" s="9">
        <v>0.4</v>
      </c>
      <c r="G14" s="9">
        <v>1</v>
      </c>
      <c r="H14" s="8">
        <f t="shared" si="0"/>
        <v>158942824.96000001</v>
      </c>
      <c r="I14" s="10">
        <f t="shared" si="1"/>
        <v>5.8335545109349678E-2</v>
      </c>
    </row>
    <row r="15" spans="1:9">
      <c r="A15" s="5" t="s">
        <v>17</v>
      </c>
      <c r="B15" s="5" t="s">
        <v>16</v>
      </c>
      <c r="C15" s="6" t="s">
        <v>28</v>
      </c>
      <c r="D15" s="7">
        <f>VLOOKUP(B15,[1]SBITOP!$B$8:$D$18,3,0)</f>
        <v>24.6</v>
      </c>
      <c r="E15" s="8">
        <v>14000000</v>
      </c>
      <c r="F15" s="9">
        <v>0.4</v>
      </c>
      <c r="G15" s="9">
        <v>1</v>
      </c>
      <c r="H15" s="8">
        <f t="shared" si="0"/>
        <v>137760000</v>
      </c>
      <c r="I15" s="10">
        <f t="shared" si="1"/>
        <v>5.0560978114529233E-2</v>
      </c>
    </row>
    <row r="16" spans="1:9">
      <c r="A16" s="5" t="s">
        <v>19</v>
      </c>
      <c r="B16" s="5" t="s">
        <v>20</v>
      </c>
      <c r="C16" s="6" t="s">
        <v>28</v>
      </c>
      <c r="D16" s="7">
        <f>VLOOKUP(B16,[1]SBITOP!$B$8:$D$18,3,0)</f>
        <v>252</v>
      </c>
      <c r="E16" s="8">
        <v>807977</v>
      </c>
      <c r="F16" s="9">
        <v>0.6</v>
      </c>
      <c r="G16" s="9">
        <v>1</v>
      </c>
      <c r="H16" s="8">
        <f t="shared" si="0"/>
        <v>122166122.39999999</v>
      </c>
      <c r="I16" s="10">
        <f t="shared" si="1"/>
        <v>4.4837678869071571E-2</v>
      </c>
    </row>
    <row r="17" spans="1:9">
      <c r="A17" s="5" t="s">
        <v>23</v>
      </c>
      <c r="B17" s="5" t="s">
        <v>24</v>
      </c>
      <c r="C17" s="6" t="s">
        <v>28</v>
      </c>
      <c r="D17" s="7">
        <f>VLOOKUP(B17,[1]SBITOP!$B$8:$D$18,3,0)</f>
        <v>60</v>
      </c>
      <c r="E17" s="8">
        <v>2157487</v>
      </c>
      <c r="F17" s="9">
        <v>0.1</v>
      </c>
      <c r="G17" s="9">
        <v>1</v>
      </c>
      <c r="H17" s="8">
        <f t="shared" si="0"/>
        <v>12944922</v>
      </c>
      <c r="I17" s="10">
        <f t="shared" si="1"/>
        <v>4.7510737364713125E-3</v>
      </c>
    </row>
    <row r="18" spans="1:9" ht="12" customHeight="1">
      <c r="A18" s="5" t="s">
        <v>21</v>
      </c>
      <c r="B18" s="5" t="s">
        <v>22</v>
      </c>
      <c r="C18" s="6" t="s">
        <v>28</v>
      </c>
      <c r="D18" s="7">
        <f>VLOOKUP(B18,[1]SBITOP!$B$8:$D$18,3,0)</f>
        <v>1.1599999999999999</v>
      </c>
      <c r="E18" s="8">
        <v>16830838</v>
      </c>
      <c r="F18" s="9">
        <v>0.3</v>
      </c>
      <c r="G18" s="9">
        <v>1</v>
      </c>
      <c r="H18" s="8">
        <f t="shared" si="0"/>
        <v>5857131.6239999989</v>
      </c>
      <c r="I18" s="10">
        <f t="shared" si="1"/>
        <v>2.1496973276348796E-3</v>
      </c>
    </row>
    <row r="19" spans="1:9">
      <c r="A19" s="15" t="s">
        <v>29</v>
      </c>
      <c r="B19" s="15"/>
      <c r="C19" s="15"/>
      <c r="D19" s="16"/>
      <c r="E19" s="17"/>
      <c r="F19" s="18"/>
      <c r="G19" s="18"/>
      <c r="H19" s="19">
        <f>SUM(H9:H18)</f>
        <v>2724630834.6319985</v>
      </c>
      <c r="I19" s="20">
        <f>SUM(I9:I18)</f>
        <v>0.99999999999999989</v>
      </c>
    </row>
    <row r="20" spans="1:9">
      <c r="A20" s="12"/>
      <c r="I20" s="11"/>
    </row>
    <row r="21" spans="1:9">
      <c r="A21" s="12"/>
      <c r="D21" s="13"/>
      <c r="E21" s="13"/>
      <c r="F21" s="13"/>
      <c r="G21" s="13"/>
      <c r="H21" s="13"/>
      <c r="I21" s="13"/>
    </row>
  </sheetData>
  <autoFilter ref="A8:I18" xr:uid="{00000000-0009-0000-0000-000000000000}">
    <sortState xmlns:xlrd2="http://schemas.microsoft.com/office/spreadsheetml/2017/richdata2" ref="A9:I18">
      <sortCondition descending="1" ref="I8:I18"/>
    </sortState>
  </autoFilter>
  <sortState xmlns:xlrd2="http://schemas.microsoft.com/office/spreadsheetml/2017/richdata2" ref="A9:I17">
    <sortCondition descending="1" ref="I9:I17"/>
  </sortState>
  <phoneticPr fontId="0" type="noConversion"/>
  <pageMargins left="0.75" right="0.75" top="1" bottom="1" header="0.5" footer="0.5"/>
  <pageSetup paperSize="9" scale="78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94D0CD6A555DDE498F2EBC43614C9CE1000EA8B6047E6138409962A82C2D13ECBF" ma:contentTypeVersion="7" ma:contentTypeDescription="Excel 2007+ type, xlsx" ma:contentTypeScope="" ma:versionID="185ce45c09df02df6e06420d05f154f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884ff0b226805baea5cfbdd646745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EE6EDD-E047-4FF9-B81B-2C57E6222A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408A90-032E-4740-B326-9D96C803DA60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0684586-B114-4041-B3C5-B74809BDC4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SBITOP</vt:lpstr>
      <vt:lpstr>SBITOP!Področje_tiskanja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Schäffer</dc:creator>
  <cp:lastModifiedBy>Natalija Perkovič</cp:lastModifiedBy>
  <cp:lastPrinted>2020-09-16T12:48:37Z</cp:lastPrinted>
  <dcterms:created xsi:type="dcterms:W3CDTF">2010-06-16T08:05:56Z</dcterms:created>
  <dcterms:modified xsi:type="dcterms:W3CDTF">2021-06-17T06:34:21Z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0x01010094D0CD6A555DDE498F2EBC43614C9CE1000EA8B6047E6138409962A82C2D13ECBF</vt:lpwstr>
  </property>
</Properties>
</file>