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2/Redna revizija/06/"/>
    </mc:Choice>
  </mc:AlternateContent>
  <xr:revisionPtr revIDLastSave="206" documentId="8_{218B071C-424B-4FEB-A66A-DD7180F8F639}" xr6:coauthVersionLast="47" xr6:coauthVersionMax="47" xr10:uidLastSave="{C98D1330-CB03-45A8-91E5-35D1C9C9527F}"/>
  <bookViews>
    <workbookView xWindow="28680" yWindow="-120" windowWidth="29040" windowHeight="15840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SBITOP!$A$8:$I$16</definedName>
    <definedName name="_xlnm.Print_Area" localSheetId="0">SBITOP!$A$1:$I$19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G9" i="1"/>
  <c r="D10" i="1"/>
  <c r="D11" i="1"/>
  <c r="H11" i="1" s="1"/>
  <c r="D12" i="1"/>
  <c r="D13" i="1"/>
  <c r="H13" i="1" s="1"/>
  <c r="D15" i="1"/>
  <c r="H15" i="1" s="1"/>
  <c r="D16" i="1"/>
  <c r="H16" i="1" s="1"/>
  <c r="D14" i="1"/>
  <c r="D17" i="1"/>
  <c r="D18" i="1"/>
  <c r="H12" i="1" l="1"/>
  <c r="H17" i="1"/>
  <c r="H18" i="1"/>
  <c r="H14" i="1"/>
  <c r="H10" i="1"/>
  <c r="H9" i="1"/>
  <c r="H19" i="1" l="1"/>
  <c r="I14" i="1" s="1"/>
  <c r="I13" i="1" l="1"/>
  <c r="I18" i="1"/>
  <c r="I10" i="1"/>
  <c r="I16" i="1"/>
  <c r="I17" i="1"/>
  <c r="I12" i="1"/>
  <c r="I9" i="1"/>
  <c r="I11" i="1"/>
  <c r="I15" i="1"/>
  <c r="I19" i="1" l="1"/>
</calcChain>
</file>

<file path=xl/sharedStrings.xml><?xml version="1.0" encoding="utf-8"?>
<sst xmlns="http://schemas.openxmlformats.org/spreadsheetml/2006/main" count="41" uniqueCount="32">
  <si>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</si>
  <si>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</si>
  <si>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</si>
  <si>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</si>
  <si>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</si>
  <si>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</si>
  <si>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</si>
  <si>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</si>
  <si>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</si>
  <si>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</si>
  <si>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</si>
  <si>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</si>
  <si>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</si>
  <si>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</si>
  <si>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</si>
  <si>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</si>
  <si>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</si>
  <si>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</si>
  <si>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</si>
  <si>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</si>
  <si>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</si>
  <si>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</si>
  <si>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</si>
  <si>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</si>
  <si>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</si>
  <si>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</si>
  <si>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SALUS</t>
  </si>
  <si>
    <t>SALR</t>
  </si>
  <si>
    <t>UNIOR</t>
  </si>
  <si>
    <t>UKIG</t>
  </si>
  <si>
    <t>COMPOSITION OF INDEX SBITOP AND SBITR FROM 20 JUNE 2022</t>
  </si>
  <si>
    <r>
      <t xml:space="preserve">Price in EUR
</t>
    </r>
    <r>
      <rPr>
        <b/>
        <sz val="8"/>
        <rFont val="Tahoma"/>
        <family val="2"/>
        <charset val="238"/>
      </rPr>
      <t>(15 June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</si>
</sst>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0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0" fontId="27" fillId="0" borderId="0" xfId="0" applyFont="1" applyFill="1" applyBorder="1"/>
    <xf numFmtId="2" fontId="27" fillId="0" borderId="0" xfId="0" applyNumberFormat="1" applyFont="1"/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9" fontId="29" fillId="33" borderId="11" xfId="45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BITOP_sestava_2022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ITOP"/>
    </sheetNames>
    <sheetDataSet>
      <sheetData sheetId="0">
        <row r="8">
          <cell r="B8" t="str">
            <v>Trgovalna oznaka</v>
          </cell>
          <cell r="C8" t="str">
            <v>Način trgovanja</v>
          </cell>
          <cell r="D8" t="str">
            <v>Tečaj v EUR (15.6.2022)</v>
          </cell>
        </row>
        <row r="9">
          <cell r="B9" t="str">
            <v>KRKG</v>
          </cell>
          <cell r="C9" t="str">
            <v>neprekinjeno</v>
          </cell>
          <cell r="D9">
            <v>92.6</v>
          </cell>
          <cell r="G9">
            <v>0.43</v>
          </cell>
        </row>
        <row r="10">
          <cell r="B10" t="str">
            <v>PETG</v>
          </cell>
          <cell r="C10" t="str">
            <v>neprekinjeno</v>
          </cell>
          <cell r="D10">
            <v>496</v>
          </cell>
        </row>
        <row r="11">
          <cell r="B11" t="str">
            <v>NLBR</v>
          </cell>
          <cell r="C11" t="str">
            <v>neprekinjeno</v>
          </cell>
          <cell r="D11">
            <v>65.599999999999994</v>
          </cell>
        </row>
        <row r="12">
          <cell r="B12" t="str">
            <v>ZVTG</v>
          </cell>
          <cell r="C12" t="str">
            <v>neprekinjeno</v>
          </cell>
          <cell r="D12">
            <v>37</v>
          </cell>
        </row>
        <row r="13">
          <cell r="B13" t="str">
            <v>POSR</v>
          </cell>
          <cell r="C13" t="str">
            <v>neprekinjeno</v>
          </cell>
          <cell r="D13">
            <v>25.6</v>
          </cell>
        </row>
        <row r="14">
          <cell r="B14" t="str">
            <v>CICG</v>
          </cell>
          <cell r="C14" t="str">
            <v>neprekinjeno</v>
          </cell>
          <cell r="D14">
            <v>320</v>
          </cell>
        </row>
        <row r="15">
          <cell r="B15" t="str">
            <v>LKPG</v>
          </cell>
          <cell r="C15" t="str">
            <v>neprekinjeno</v>
          </cell>
          <cell r="D15">
            <v>25.2</v>
          </cell>
        </row>
        <row r="16">
          <cell r="B16" t="str">
            <v>SALR</v>
          </cell>
          <cell r="C16" t="str">
            <v>neprekinjeno</v>
          </cell>
          <cell r="D16">
            <v>1400</v>
          </cell>
        </row>
        <row r="17">
          <cell r="B17" t="str">
            <v>TLSG</v>
          </cell>
          <cell r="C17" t="str">
            <v>neprekinjeno</v>
          </cell>
          <cell r="D17">
            <v>55.5</v>
          </cell>
        </row>
        <row r="18">
          <cell r="B18" t="str">
            <v>UKIG</v>
          </cell>
          <cell r="C18" t="str">
            <v>neprekinjeno</v>
          </cell>
          <cell r="D18">
            <v>10.199999999999999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1"/>
  <sheetViews>
    <sheetView tabSelected="1" view="pageBreakPreview" zoomScaleNormal="100" zoomScaleSheetLayoutView="100" workbookViewId="0">
      <selection activeCell="F13" sqref="F13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30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21</v>
      </c>
      <c r="D8" s="4" t="s">
        <v>31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5" t="s">
        <v>6</v>
      </c>
      <c r="C9" s="6" t="s">
        <v>24</v>
      </c>
      <c r="D9" s="7">
        <f>VLOOKUP(B9,[1]SBITOP!$B:$D,3,0)</f>
        <v>92.6</v>
      </c>
      <c r="E9" s="8">
        <v>32793448</v>
      </c>
      <c r="F9" s="9">
        <v>0.68</v>
      </c>
      <c r="G9" s="9">
        <f>[1]SBITOP!$G$9</f>
        <v>0.43</v>
      </c>
      <c r="H9" s="8">
        <f>D9*E9*F9*G9</f>
        <v>887923268.47552001</v>
      </c>
      <c r="I9" s="10">
        <f>H9/$H$19</f>
        <v>0.29600999678486734</v>
      </c>
    </row>
    <row r="10" spans="1:9">
      <c r="A10" s="5" t="s">
        <v>7</v>
      </c>
      <c r="B10" s="5" t="s">
        <v>8</v>
      </c>
      <c r="C10" s="6" t="s">
        <v>24</v>
      </c>
      <c r="D10" s="7">
        <f>VLOOKUP(B10,[1]SBITOP!$B:$D,3,0)</f>
        <v>496</v>
      </c>
      <c r="E10" s="8">
        <v>2086301</v>
      </c>
      <c r="F10" s="9">
        <v>0.6</v>
      </c>
      <c r="G10" s="9">
        <v>1</v>
      </c>
      <c r="H10" s="8">
        <f>D10*E10*F10*G10</f>
        <v>620883177.60000002</v>
      </c>
      <c r="I10" s="10">
        <f>H10/$H$19</f>
        <v>0.20698593440478266</v>
      </c>
    </row>
    <row r="11" spans="1:9">
      <c r="A11" s="5" t="s">
        <v>23</v>
      </c>
      <c r="B11" s="5" t="s">
        <v>22</v>
      </c>
      <c r="C11" s="6" t="s">
        <v>24</v>
      </c>
      <c r="D11" s="7">
        <f>VLOOKUP(B11,[1]SBITOP!$B:$D,3,0)</f>
        <v>65.599999999999994</v>
      </c>
      <c r="E11" s="8">
        <v>20000000</v>
      </c>
      <c r="F11" s="9">
        <v>0.35</v>
      </c>
      <c r="G11" s="9">
        <v>1</v>
      </c>
      <c r="H11" s="8">
        <f>D11*E11*F11*G11</f>
        <v>459200000</v>
      </c>
      <c r="I11" s="10">
        <f>H11/$H$19</f>
        <v>0.15308506415986392</v>
      </c>
    </row>
    <row r="12" spans="1:9">
      <c r="A12" s="5" t="s">
        <v>12</v>
      </c>
      <c r="B12" s="5" t="s">
        <v>13</v>
      </c>
      <c r="C12" s="6" t="s">
        <v>24</v>
      </c>
      <c r="D12" s="7">
        <f>VLOOKUP(B12,[1]SBITOP!$B:$D,3,0)</f>
        <v>37</v>
      </c>
      <c r="E12" s="8">
        <v>22735148</v>
      </c>
      <c r="F12" s="9">
        <v>0.36</v>
      </c>
      <c r="G12" s="9">
        <v>1</v>
      </c>
      <c r="H12" s="8">
        <f>D12*E12*F12*G12</f>
        <v>302832171.36000001</v>
      </c>
      <c r="I12" s="10">
        <f>H12/$H$19</f>
        <v>0.10095618985696105</v>
      </c>
    </row>
    <row r="13" spans="1:9">
      <c r="A13" s="5" t="s">
        <v>14</v>
      </c>
      <c r="B13" s="5" t="s">
        <v>15</v>
      </c>
      <c r="C13" s="6" t="s">
        <v>24</v>
      </c>
      <c r="D13" s="7">
        <f>VLOOKUP(B13,[1]SBITOP!$B:$D,3,0)</f>
        <v>25.6</v>
      </c>
      <c r="E13" s="8">
        <v>17219662</v>
      </c>
      <c r="F13" s="9">
        <v>0.44</v>
      </c>
      <c r="G13" s="9">
        <v>1</v>
      </c>
      <c r="H13" s="8">
        <f>D13*E13*F13*G13</f>
        <v>193962272.76800004</v>
      </c>
      <c r="I13" s="10">
        <f>H13/$H$19</f>
        <v>6.4661861871259399E-2</v>
      </c>
    </row>
    <row r="14" spans="1:9">
      <c r="A14" s="5" t="s">
        <v>19</v>
      </c>
      <c r="B14" s="5" t="s">
        <v>20</v>
      </c>
      <c r="C14" s="6" t="s">
        <v>24</v>
      </c>
      <c r="D14" s="7">
        <f>VLOOKUP(B14,[1]SBITOP!$B:$D,3,0)</f>
        <v>320</v>
      </c>
      <c r="E14" s="8">
        <v>807977</v>
      </c>
      <c r="F14" s="9">
        <v>0.55000000000000004</v>
      </c>
      <c r="G14" s="9">
        <v>1</v>
      </c>
      <c r="H14" s="8">
        <f>D14*E14*F14*G14</f>
        <v>142203952</v>
      </c>
      <c r="I14" s="10">
        <f>H14/$H$19</f>
        <v>4.7407014624795754E-2</v>
      </c>
    </row>
    <row r="15" spans="1:9">
      <c r="A15" s="5" t="s">
        <v>17</v>
      </c>
      <c r="B15" s="5" t="s">
        <v>16</v>
      </c>
      <c r="C15" s="6" t="s">
        <v>24</v>
      </c>
      <c r="D15" s="7">
        <f>VLOOKUP(B15,[1]SBITOP!$B:$D,3,0)</f>
        <v>25.2</v>
      </c>
      <c r="E15" s="8">
        <v>14000000</v>
      </c>
      <c r="F15" s="9">
        <v>0.38</v>
      </c>
      <c r="G15" s="9">
        <v>1</v>
      </c>
      <c r="H15" s="8">
        <f>D15*E15*F15*G15</f>
        <v>134064000</v>
      </c>
      <c r="I15" s="10">
        <f>H15/$H$19</f>
        <v>4.4693371170574911E-2</v>
      </c>
    </row>
    <row r="16" spans="1:9">
      <c r="A16" s="5" t="s">
        <v>26</v>
      </c>
      <c r="B16" s="5" t="s">
        <v>27</v>
      </c>
      <c r="C16" s="6" t="s">
        <v>24</v>
      </c>
      <c r="D16" s="7">
        <f>VLOOKUP(B16,[1]SBITOP!$B:$D,3,0)</f>
        <v>1400</v>
      </c>
      <c r="E16" s="8">
        <v>104375</v>
      </c>
      <c r="F16" s="9">
        <v>0.89</v>
      </c>
      <c r="G16" s="9">
        <v>1</v>
      </c>
      <c r="H16" s="8">
        <f>D16*E16*F16*G16</f>
        <v>130051250</v>
      </c>
      <c r="I16" s="10">
        <f>H16/$H$19</f>
        <v>4.3355627069513292E-2</v>
      </c>
    </row>
    <row r="17" spans="1:9">
      <c r="A17" s="5" t="s">
        <v>9</v>
      </c>
      <c r="B17" s="7" t="s">
        <v>10</v>
      </c>
      <c r="C17" s="6" t="s">
        <v>24</v>
      </c>
      <c r="D17" s="7">
        <f>VLOOKUP(B17,[1]SBITOP!$B:$D,3,0)</f>
        <v>55.5</v>
      </c>
      <c r="E17" s="8">
        <v>6535478</v>
      </c>
      <c r="F17" s="9">
        <v>0.32</v>
      </c>
      <c r="G17" s="9">
        <v>1</v>
      </c>
      <c r="H17" s="8">
        <f>D17*E17*F17*G17</f>
        <v>116070089.28</v>
      </c>
      <c r="I17" s="10">
        <f>H17/$H$19</f>
        <v>3.8694680018444984E-2</v>
      </c>
    </row>
    <row r="18" spans="1:9">
      <c r="A18" s="5" t="s">
        <v>28</v>
      </c>
      <c r="B18" s="5" t="s">
        <v>29</v>
      </c>
      <c r="C18" s="6" t="s">
        <v>24</v>
      </c>
      <c r="D18" s="7">
        <f>VLOOKUP(B18,[1]SBITOP!$B:$D,3,0)</f>
        <v>10.199999999999999</v>
      </c>
      <c r="E18" s="8">
        <v>2838414</v>
      </c>
      <c r="F18" s="9">
        <v>0.43</v>
      </c>
      <c r="G18" s="9">
        <v>1</v>
      </c>
      <c r="H18" s="8">
        <f>D18*E18*F18*G18</f>
        <v>12449283.803999998</v>
      </c>
      <c r="I18" s="10">
        <f>H18/$H$19</f>
        <v>4.1502600389366172E-3</v>
      </c>
    </row>
    <row r="19" spans="1:9">
      <c r="A19" s="14" t="s">
        <v>25</v>
      </c>
      <c r="B19" s="14"/>
      <c r="C19" s="14"/>
      <c r="D19" s="15"/>
      <c r="E19" s="16"/>
      <c r="F19" s="17"/>
      <c r="G19" s="17"/>
      <c r="H19" s="18">
        <f>SUM(H9:H18)</f>
        <v>2999639465.2875204</v>
      </c>
      <c r="I19" s="19">
        <f>SUM(I9:I18)</f>
        <v>1</v>
      </c>
    </row>
    <row r="20" spans="1:9">
      <c r="A20" s="12"/>
      <c r="I20" s="11"/>
    </row>
    <row r="21" spans="1:9">
      <c r="A21" s="12"/>
      <c r="D21" s="13"/>
      <c r="E21" s="13"/>
      <c r="F21" s="13"/>
      <c r="G21" s="13"/>
      <c r="H21" s="13"/>
      <c r="I21" s="13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6CCDCC-2FA9-48A9-8436-7FF33AD107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2020-09-16T12:48:37Z</cp:lastPrinted>
  <dcterms:created xsi:type="dcterms:W3CDTF">2010-06-16T08:05:56Z</dcterms:created>
  <dcterms:modified xsi:type="dcterms:W3CDTF">2022-06-15T13:39:10Z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