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4/09/"/>
    </mc:Choice>
  </mc:AlternateContent>
  <xr:revisionPtr revIDLastSave="95" documentId="8_{222F3484-17EE-4230-A018-E380462023A6}" xr6:coauthVersionLast="47" xr6:coauthVersionMax="47" xr10:uidLastSave="{BFD49808-9102-479D-87A1-7E58F7CE55AA}"/>
  <bookViews>
    <workbookView xWindow="14400" yWindow="0" windowWidth="14400" windowHeight="15600" xr2:uid="{00000000-000D-0000-FFFF-FFFF00000000}"/>
  </bookViews>
  <sheets>
    <sheet name="SBITOP" sheetId="1" r:id="rId1"/>
  </sheets>
  <definedNames>
    <definedName name="_xlnm._FilterDatabase" localSheetId="0" hidden="1">SBITOP!$A$8:$I$16</definedName>
    <definedName name="_xlnm.Print_Area" localSheetId="0">SBITOP!$A$1:$I$18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H10" i="1" l="1"/>
  <c r="H12" i="1"/>
  <c r="H13" i="1"/>
  <c r="H14" i="1"/>
  <c r="H16" i="1"/>
  <c r="H15" i="1"/>
  <c r="H17" i="1"/>
  <c r="H11" i="1" l="1"/>
  <c r="H18" i="1" s="1"/>
  <c r="I9" i="1" l="1"/>
  <c r="I17" i="1" l="1"/>
  <c r="I12" i="1"/>
  <c r="I13" i="1"/>
  <c r="I15" i="1"/>
  <c r="I14" i="1"/>
  <c r="I10" i="1"/>
  <c r="I11" i="1"/>
  <c r="I16" i="1"/>
  <c r="I18" i="1" l="1"/>
</calcChain>
</file>

<file path=xl/sharedStrings.xml><?xml version="1.0" encoding="utf-8"?>
<sst xmlns="http://schemas.openxmlformats.org/spreadsheetml/2006/main" count="38" uniqueCount="30">
  <si>
    <t>Izdajatelj</t>
  </si>
  <si>
    <t>Trgovalna oznaka</t>
  </si>
  <si>
    <t>Način trgovanja</t>
  </si>
  <si>
    <t>Število trgovanih delnic</t>
  </si>
  <si>
    <t>Faktor prostega obtoka - FF</t>
  </si>
  <si>
    <t>Faktor delež posamezne delnice - RF</t>
  </si>
  <si>
    <t>Tržna kapitalizacija  prostega obtoka (v EUR)</t>
  </si>
  <si>
    <t>Delež</t>
  </si>
  <si>
    <t>KRKA</t>
  </si>
  <si>
    <t>KRKG</t>
  </si>
  <si>
    <t>neprekinjeno</t>
  </si>
  <si>
    <t>PETROL</t>
  </si>
  <si>
    <t>PETG</t>
  </si>
  <si>
    <t>ZAVAROVALNICA TRIGLAV</t>
  </si>
  <si>
    <t>ZVTG</t>
  </si>
  <si>
    <t>POZAVAROVALNICA SAVA</t>
  </si>
  <si>
    <t>POSR</t>
  </si>
  <si>
    <t>NLB</t>
  </si>
  <si>
    <t>NLBR</t>
  </si>
  <si>
    <t>TELEKOM SLOVENIJE</t>
  </si>
  <si>
    <t>TLSG</t>
  </si>
  <si>
    <t>LUKA KOPER</t>
  </si>
  <si>
    <t>LKPG</t>
  </si>
  <si>
    <t>CINKARNA CELJE</t>
  </si>
  <si>
    <t>CICG</t>
  </si>
  <si>
    <t>Skupaj</t>
  </si>
  <si>
    <t>EQUINOX</t>
  </si>
  <si>
    <t>EQNX</t>
  </si>
  <si>
    <t xml:space="preserve">SESTAVA INDEKSA SBITOP IN SBITR OD 23. 9. 2024 DALJE </t>
  </si>
  <si>
    <r>
      <t xml:space="preserve">Tečaj v EUR </t>
    </r>
    <r>
      <rPr>
        <b/>
        <sz val="7"/>
        <color theme="0"/>
        <rFont val="Tahoma"/>
        <family val="2"/>
        <charset val="238"/>
      </rPr>
      <t>(18.09.2024)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</si>
</sst>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</font>
    <font>
      <b/>
      <sz val="10"/>
      <color theme="0"/>
      <name val="Tahoma"/>
      <family val="2"/>
      <charset val="238"/>
    </font>
    <font>
      <b/>
      <sz val="7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43" fontId="30" fillId="0" borderId="0" applyFont="0" applyFill="0" applyBorder="0" applyAlignment="0" applyProtection="0"/>
  </cellStyleXfs>
  <cellXfs count="19">
    <xf numFmtId="0" fontId="0" fillId="0" borderId="0" xfId="0"/>
    <xf numFmtId="0" fontId="26" fillId="33" borderId="0" xfId="0" applyFont="1" applyFill="1" applyAlignment="1">
      <alignment vertical="center"/>
    </xf>
    <xf numFmtId="0" fontId="27" fillId="33" borderId="0" xfId="0" applyFont="1" applyFill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43" fontId="27" fillId="33" borderId="0" xfId="83" applyFont="1" applyFill="1" applyAlignment="1">
      <alignment vertical="center"/>
    </xf>
    <xf numFmtId="0" fontId="31" fillId="34" borderId="11" xfId="0" applyFont="1" applyFill="1" applyBorder="1" applyAlignment="1">
      <alignment horizontal="left" vertical="center"/>
    </xf>
    <xf numFmtId="0" fontId="31" fillId="34" borderId="11" xfId="0" applyFont="1" applyFill="1" applyBorder="1" applyAlignment="1">
      <alignment horizontal="center" vertical="center" wrapText="1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2" fontId="28" fillId="0" borderId="11" xfId="0" applyNumberFormat="1" applyFont="1" applyBorder="1" applyAlignment="1">
      <alignment horizontal="center" vertical="center"/>
    </xf>
    <xf numFmtId="2" fontId="27" fillId="33" borderId="0" xfId="0" applyNumberFormat="1" applyFont="1" applyFill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4" fontId="28" fillId="33" borderId="11" xfId="0" applyNumberFormat="1" applyFont="1" applyFill="1" applyBorder="1" applyAlignment="1">
      <alignment vertical="center"/>
    </xf>
    <xf numFmtId="2" fontId="28" fillId="33" borderId="11" xfId="0" applyNumberFormat="1" applyFont="1" applyFill="1" applyBorder="1" applyAlignment="1">
      <alignment vertical="center"/>
    </xf>
    <xf numFmtId="0" fontId="26" fillId="33" borderId="11" xfId="0" applyFont="1" applyFill="1" applyBorder="1" applyAlignment="1">
      <alignment vertical="center"/>
    </xf>
    <xf numFmtId="4" fontId="29" fillId="33" borderId="11" xfId="0" applyNumberFormat="1" applyFont="1" applyFill="1" applyBorder="1" applyAlignment="1">
      <alignment vertical="center"/>
    </xf>
    <xf numFmtId="3" fontId="29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</cellXfs>
  <cellStyles count="84">
    <cellStyle name="20% - Accent1 2" xfId="1" xr:uid="{00000000-0005-0000-0000-000000000000}"/>
    <cellStyle name="20% - Accent1 2 2" xfId="55" xr:uid="{00000000-0005-0000-0000-000001000000}"/>
    <cellStyle name="20% - Accent2 2" xfId="2" xr:uid="{00000000-0005-0000-0000-000002000000}"/>
    <cellStyle name="20% - Accent2 2 2" xfId="56" xr:uid="{00000000-0005-0000-0000-000003000000}"/>
    <cellStyle name="20% - Accent3 2" xfId="3" xr:uid="{00000000-0005-0000-0000-000004000000}"/>
    <cellStyle name="20% - Accent3 2 2" xfId="57" xr:uid="{00000000-0005-0000-0000-000005000000}"/>
    <cellStyle name="20% - Accent4 2" xfId="4" xr:uid="{00000000-0005-0000-0000-000006000000}"/>
    <cellStyle name="20% - Accent4 2 2" xfId="58" xr:uid="{00000000-0005-0000-0000-000007000000}"/>
    <cellStyle name="20% - Accent5 2" xfId="5" xr:uid="{00000000-0005-0000-0000-000008000000}"/>
    <cellStyle name="20% - Accent5 2 2" xfId="59" xr:uid="{00000000-0005-0000-0000-000009000000}"/>
    <cellStyle name="20% - Accent6 2" xfId="6" xr:uid="{00000000-0005-0000-0000-00000A000000}"/>
    <cellStyle name="20% - Accent6 2 2" xfId="60" xr:uid="{00000000-0005-0000-0000-00000B000000}"/>
    <cellStyle name="40% - Accent1 2" xfId="7" xr:uid="{00000000-0005-0000-0000-00000C000000}"/>
    <cellStyle name="40% - Accent1 2 2" xfId="61" xr:uid="{00000000-0005-0000-0000-00000D000000}"/>
    <cellStyle name="40% - Accent2 2" xfId="8" xr:uid="{00000000-0005-0000-0000-00000E000000}"/>
    <cellStyle name="40% - Accent2 2 2" xfId="62" xr:uid="{00000000-0005-0000-0000-00000F000000}"/>
    <cellStyle name="40% - Accent3 2" xfId="9" xr:uid="{00000000-0005-0000-0000-000010000000}"/>
    <cellStyle name="40% - Accent3 2 2" xfId="63" xr:uid="{00000000-0005-0000-0000-000011000000}"/>
    <cellStyle name="40% - Accent4 2" xfId="10" xr:uid="{00000000-0005-0000-0000-000012000000}"/>
    <cellStyle name="40% - Accent4 2 2" xfId="64" xr:uid="{00000000-0005-0000-0000-000013000000}"/>
    <cellStyle name="40% - Accent5 2" xfId="11" xr:uid="{00000000-0005-0000-0000-000014000000}"/>
    <cellStyle name="40% - Accent5 2 2" xfId="65" xr:uid="{00000000-0005-0000-0000-000015000000}"/>
    <cellStyle name="40% - Accent6 2" xfId="12" xr:uid="{00000000-0005-0000-0000-000016000000}"/>
    <cellStyle name="40% - Accent6 2 2" xfId="66" xr:uid="{00000000-0005-0000-0000-000017000000}"/>
    <cellStyle name="60% - Accent1 2" xfId="13" xr:uid="{00000000-0005-0000-0000-000018000000}"/>
    <cellStyle name="60% - Accent2 2" xfId="14" xr:uid="{00000000-0005-0000-0000-000019000000}"/>
    <cellStyle name="60% - Accent3 2" xfId="15" xr:uid="{00000000-0005-0000-0000-00001A000000}"/>
    <cellStyle name="60% - Accent4 2" xfId="16" xr:uid="{00000000-0005-0000-0000-00001B000000}"/>
    <cellStyle name="60% - Accent5 2" xfId="17" xr:uid="{00000000-0005-0000-0000-00001C000000}"/>
    <cellStyle name="60% - Accent6 2" xfId="18" xr:uid="{00000000-0005-0000-0000-00001D000000}"/>
    <cellStyle name="Accent1 2" xfId="19" xr:uid="{00000000-0005-0000-0000-00001E000000}"/>
    <cellStyle name="Accent2 2" xfId="20" xr:uid="{00000000-0005-0000-0000-00001F000000}"/>
    <cellStyle name="Accent3 2" xfId="21" xr:uid="{00000000-0005-0000-0000-000020000000}"/>
    <cellStyle name="Accent4 2" xfId="22" xr:uid="{00000000-0005-0000-0000-000021000000}"/>
    <cellStyle name="Accent5 2" xfId="23" xr:uid="{00000000-0005-0000-0000-000022000000}"/>
    <cellStyle name="Accent6 2" xfId="24" xr:uid="{00000000-0005-0000-0000-000023000000}"/>
    <cellStyle name="Bad 2" xfId="25" xr:uid="{00000000-0005-0000-0000-000024000000}"/>
    <cellStyle name="Calculation 2" xfId="26" xr:uid="{00000000-0005-0000-0000-000025000000}"/>
    <cellStyle name="Check Cell 2" xfId="27" xr:uid="{00000000-0005-0000-0000-000026000000}"/>
    <cellStyle name="Comma 2" xfId="28" xr:uid="{00000000-0005-0000-0000-000027000000}"/>
    <cellStyle name="Comma 2 2" xfId="68" xr:uid="{00000000-0005-0000-0000-000028000000}"/>
    <cellStyle name="Comma 3" xfId="67" xr:uid="{00000000-0005-0000-0000-000029000000}"/>
    <cellStyle name="Euro" xfId="29" xr:uid="{00000000-0005-0000-0000-00002A000000}"/>
    <cellStyle name="Euro 2" xfId="70" xr:uid="{00000000-0005-0000-0000-00002B000000}"/>
    <cellStyle name="Euro 3" xfId="71" xr:uid="{00000000-0005-0000-0000-00002C000000}"/>
    <cellStyle name="Euro 4" xfId="72" xr:uid="{00000000-0005-0000-0000-00002D000000}"/>
    <cellStyle name="Euro 5" xfId="69" xr:uid="{00000000-0005-0000-0000-00002E000000}"/>
    <cellStyle name="Explanatory Text 2" xfId="30" xr:uid="{00000000-0005-0000-0000-00002F000000}"/>
    <cellStyle name="Good 2" xfId="31" xr:uid="{00000000-0005-0000-0000-000030000000}"/>
    <cellStyle name="Heading 1 2" xfId="32" xr:uid="{00000000-0005-0000-0000-000031000000}"/>
    <cellStyle name="Heading 2 2" xfId="33" xr:uid="{00000000-0005-0000-0000-000032000000}"/>
    <cellStyle name="Heading 3 2" xfId="34" xr:uid="{00000000-0005-0000-0000-000033000000}"/>
    <cellStyle name="Heading 4 2" xfId="35" xr:uid="{00000000-0005-0000-0000-000034000000}"/>
    <cellStyle name="Input 2" xfId="36" xr:uid="{00000000-0005-0000-0000-000035000000}"/>
    <cellStyle name="Linked Cell 2" xfId="37" xr:uid="{00000000-0005-0000-0000-000036000000}"/>
    <cellStyle name="Naslov" xfId="51" builtinId="15" customBuiltin="1"/>
    <cellStyle name="Navadno" xfId="0" builtinId="0"/>
    <cellStyle name="Neutral 2" xfId="38" xr:uid="{00000000-0005-0000-0000-000039000000}"/>
    <cellStyle name="Normal 2" xfId="39" xr:uid="{00000000-0005-0000-0000-00003A000000}"/>
    <cellStyle name="Normal 2 2" xfId="73" xr:uid="{00000000-0005-0000-0000-00003B000000}"/>
    <cellStyle name="Normal 3" xfId="40" xr:uid="{00000000-0005-0000-0000-00003C000000}"/>
    <cellStyle name="Normal 4" xfId="54" xr:uid="{00000000-0005-0000-0000-00003D000000}"/>
    <cellStyle name="normální_List1" xfId="41" xr:uid="{00000000-0005-0000-0000-00003E000000}"/>
    <cellStyle name="Note 2" xfId="42" xr:uid="{00000000-0005-0000-0000-00003F000000}"/>
    <cellStyle name="Note 2 2" xfId="74" xr:uid="{00000000-0005-0000-0000-000040000000}"/>
    <cellStyle name="ØÂÌÂÊÌ°È_?ËÒÚ1" xfId="43" xr:uid="{00000000-0005-0000-0000-000041000000}"/>
    <cellStyle name="Odstotek" xfId="45" builtinId="5"/>
    <cellStyle name="Output 2" xfId="44" xr:uid="{00000000-0005-0000-0000-000043000000}"/>
    <cellStyle name="Percent 2" xfId="46" xr:uid="{00000000-0005-0000-0000-000044000000}"/>
    <cellStyle name="Percent 2 2" xfId="76" xr:uid="{00000000-0005-0000-0000-000045000000}"/>
    <cellStyle name="Percent 3" xfId="77" xr:uid="{00000000-0005-0000-0000-000046000000}"/>
    <cellStyle name="Percent 4" xfId="78" xr:uid="{00000000-0005-0000-0000-000047000000}"/>
    <cellStyle name="Percent 5" xfId="75" xr:uid="{00000000-0005-0000-0000-000048000000}"/>
    <cellStyle name="Standard_Daten von Rene Stahl_24Mai2005" xfId="47" xr:uid="{00000000-0005-0000-0000-000049000000}"/>
    <cellStyle name="swpBody01" xfId="48" xr:uid="{00000000-0005-0000-0000-00004A000000}"/>
    <cellStyle name="swpClear" xfId="49" xr:uid="{00000000-0005-0000-0000-00004B000000}"/>
    <cellStyle name="swpClear 2" xfId="80" xr:uid="{00000000-0005-0000-0000-00004C000000}"/>
    <cellStyle name="swpClear 3" xfId="81" xr:uid="{00000000-0005-0000-0000-00004D000000}"/>
    <cellStyle name="swpClear 4" xfId="82" xr:uid="{00000000-0005-0000-0000-00004E000000}"/>
    <cellStyle name="swpClear 5" xfId="79" xr:uid="{00000000-0005-0000-0000-00004F000000}"/>
    <cellStyle name="TEST" xfId="50" xr:uid="{00000000-0005-0000-0000-000050000000}"/>
    <cellStyle name="Total 2" xfId="52" xr:uid="{00000000-0005-0000-0000-000051000000}"/>
    <cellStyle name="Vejica" xfId="83" builtinId="3"/>
    <cellStyle name="Warning Text 2" xfId="53" xr:uid="{00000000-0005-0000-0000-00005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  <mruColors>
      <color rgb="FFFF9614"/>
      <color rgb="FFD100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133350</xdr:rowOff>
    </xdr:from>
    <xdr:to>
      <xdr:col>4</xdr:col>
      <xdr:colOff>939377</xdr:colOff>
      <xdr:row>3</xdr:row>
      <xdr:rowOff>53878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133350"/>
          <a:ext cx="1583266" cy="40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6:K18"/>
  <sheetViews>
    <sheetView tabSelected="1" view="pageBreakPreview" zoomScaleNormal="100" zoomScaleSheetLayoutView="100" workbookViewId="0">
      <selection activeCell="A8" sqref="A8:I18"/>
    </sheetView>
  </sheetViews>
  <sheetFormatPr defaultColWidth="9.140625" defaultRowHeight="12.75"/>
  <cols>
    <col min="1" max="1" width="19.7109375" style="2" customWidth="1"/>
    <col min="2" max="2" width="10.140625" style="2" bestFit="1" customWidth="1"/>
    <col min="3" max="3" width="10.140625" style="2" customWidth="1"/>
    <col min="4" max="4" width="11.140625" style="2" customWidth="1"/>
    <col min="5" max="5" width="14.5703125" style="2" bestFit="1" customWidth="1"/>
    <col min="6" max="6" width="10.7109375" style="2" customWidth="1"/>
    <col min="7" max="7" width="11.7109375" style="2" customWidth="1"/>
    <col min="8" max="8" width="15.7109375" style="2" customWidth="1"/>
    <col min="9" max="9" width="8.42578125" style="2" customWidth="1"/>
    <col min="10" max="10" width="23.42578125" style="2" customWidth="1"/>
    <col min="11" max="16384" width="9.140625" style="2"/>
  </cols>
  <sheetData>
    <row r="6" spans="1:11">
      <c r="A6" s="1" t="s">
        <v>28</v>
      </c>
    </row>
    <row r="7" spans="1:11">
      <c r="A7" s="1"/>
    </row>
    <row r="8" spans="1:11" ht="64.5" customHeight="1">
      <c r="A8" s="6" t="s">
        <v>0</v>
      </c>
      <c r="B8" s="7" t="s">
        <v>1</v>
      </c>
      <c r="C8" s="7" t="s">
        <v>2</v>
      </c>
      <c r="D8" s="7" t="s">
        <v>29</v>
      </c>
      <c r="E8" s="7" t="s">
        <v>3</v>
      </c>
      <c r="F8" s="7" t="s">
        <v>4</v>
      </c>
      <c r="G8" s="7" t="s">
        <v>5</v>
      </c>
      <c r="H8" s="7" t="s">
        <v>6</v>
      </c>
      <c r="I8" s="7" t="s">
        <v>7</v>
      </c>
    </row>
    <row r="9" spans="1:11">
      <c r="A9" s="8" t="s">
        <v>8</v>
      </c>
      <c r="B9" s="9" t="s">
        <v>9</v>
      </c>
      <c r="C9" s="12" t="s">
        <v>10</v>
      </c>
      <c r="D9" s="13">
        <v>136.5</v>
      </c>
      <c r="E9" s="3">
        <v>32793448</v>
      </c>
      <c r="F9" s="14">
        <v>0.67</v>
      </c>
      <c r="G9" s="13">
        <v>0.33999999999999941</v>
      </c>
      <c r="H9" s="3">
        <f>D9*E9*F9*G9</f>
        <v>1019702427.5255983</v>
      </c>
      <c r="I9" s="4">
        <f>H9/$H$18</f>
        <v>0.29601247567150196</v>
      </c>
      <c r="J9" s="5"/>
      <c r="K9" s="11"/>
    </row>
    <row r="10" spans="1:11">
      <c r="A10" s="8" t="s">
        <v>17</v>
      </c>
      <c r="B10" s="9" t="s">
        <v>18</v>
      </c>
      <c r="C10" s="12" t="s">
        <v>10</v>
      </c>
      <c r="D10" s="13">
        <v>122</v>
      </c>
      <c r="E10" s="3">
        <v>20000000</v>
      </c>
      <c r="F10" s="14">
        <v>0.38</v>
      </c>
      <c r="G10" s="13">
        <v>0.73999999999999977</v>
      </c>
      <c r="H10" s="3">
        <f>D10*E10*F10*G10</f>
        <v>686127999.99999976</v>
      </c>
      <c r="I10" s="4">
        <f>H10/$H$18</f>
        <v>0.19917815474891334</v>
      </c>
      <c r="J10" s="5"/>
      <c r="K10" s="11"/>
    </row>
    <row r="11" spans="1:11">
      <c r="A11" s="8" t="s">
        <v>11</v>
      </c>
      <c r="B11" s="9" t="s">
        <v>12</v>
      </c>
      <c r="C11" s="12" t="s">
        <v>10</v>
      </c>
      <c r="D11" s="13">
        <v>30</v>
      </c>
      <c r="E11" s="3">
        <v>41726020</v>
      </c>
      <c r="F11" s="14">
        <v>0.52</v>
      </c>
      <c r="G11" s="13">
        <v>1</v>
      </c>
      <c r="H11" s="3">
        <f>D11*E11*F11*G11</f>
        <v>650925912</v>
      </c>
      <c r="I11" s="4">
        <f>H11/$H$18</f>
        <v>0.18895923505586945</v>
      </c>
      <c r="J11" s="5"/>
      <c r="K11" s="11"/>
    </row>
    <row r="12" spans="1:11">
      <c r="A12" s="8" t="s">
        <v>13</v>
      </c>
      <c r="B12" s="9" t="s">
        <v>14</v>
      </c>
      <c r="C12" s="12" t="s">
        <v>10</v>
      </c>
      <c r="D12" s="13">
        <v>38</v>
      </c>
      <c r="E12" s="3">
        <v>22735148</v>
      </c>
      <c r="F12" s="14">
        <v>0.37</v>
      </c>
      <c r="G12" s="13">
        <v>1</v>
      </c>
      <c r="H12" s="3">
        <f>D12*E12*F12*G12</f>
        <v>319656180.88</v>
      </c>
      <c r="I12" s="4">
        <f>H12/$H$18</f>
        <v>9.2793951364414942E-2</v>
      </c>
      <c r="J12" s="5"/>
      <c r="K12" s="11"/>
    </row>
    <row r="13" spans="1:11">
      <c r="A13" s="8" t="s">
        <v>15</v>
      </c>
      <c r="B13" s="9" t="s">
        <v>16</v>
      </c>
      <c r="C13" s="12" t="s">
        <v>10</v>
      </c>
      <c r="D13" s="13">
        <v>38.6</v>
      </c>
      <c r="E13" s="3">
        <v>17219662</v>
      </c>
      <c r="F13" s="14">
        <v>0.41</v>
      </c>
      <c r="G13" s="13">
        <v>1</v>
      </c>
      <c r="H13" s="3">
        <f>D13*E13*F13*G13</f>
        <v>272518370.81199998</v>
      </c>
      <c r="I13" s="4">
        <f>H13/$H$18</f>
        <v>7.9110175118220369E-2</v>
      </c>
      <c r="J13" s="5"/>
      <c r="K13" s="11"/>
    </row>
    <row r="14" spans="1:11">
      <c r="A14" s="8" t="s">
        <v>21</v>
      </c>
      <c r="B14" s="10" t="s">
        <v>22</v>
      </c>
      <c r="C14" s="12" t="s">
        <v>10</v>
      </c>
      <c r="D14" s="13">
        <v>39</v>
      </c>
      <c r="E14" s="3">
        <v>14000000</v>
      </c>
      <c r="F14" s="14">
        <v>0.38</v>
      </c>
      <c r="G14" s="13">
        <v>1</v>
      </c>
      <c r="H14" s="3">
        <f>D14*E14*F14*G14</f>
        <v>207480000</v>
      </c>
      <c r="I14" s="4">
        <f>H14/$H$18</f>
        <v>6.022999141166744E-2</v>
      </c>
      <c r="J14" s="5"/>
      <c r="K14" s="11"/>
    </row>
    <row r="15" spans="1:11">
      <c r="A15" s="8" t="s">
        <v>19</v>
      </c>
      <c r="B15" s="9" t="s">
        <v>20</v>
      </c>
      <c r="C15" s="12" t="s">
        <v>10</v>
      </c>
      <c r="D15" s="13">
        <v>71.5</v>
      </c>
      <c r="E15" s="3">
        <v>6535478</v>
      </c>
      <c r="F15" s="14">
        <v>0.32</v>
      </c>
      <c r="G15" s="13">
        <v>1</v>
      </c>
      <c r="H15" s="3">
        <f>D15*E15*F15*G15</f>
        <v>149531736.64000002</v>
      </c>
      <c r="I15" s="4">
        <f>H15/$H$18</f>
        <v>4.3408016259875261E-2</v>
      </c>
      <c r="J15" s="5"/>
      <c r="K15" s="11"/>
    </row>
    <row r="16" spans="1:11">
      <c r="A16" s="8" t="s">
        <v>23</v>
      </c>
      <c r="B16" s="9" t="s">
        <v>24</v>
      </c>
      <c r="C16" s="12" t="s">
        <v>10</v>
      </c>
      <c r="D16" s="13">
        <v>27.3</v>
      </c>
      <c r="E16" s="3">
        <v>8079770</v>
      </c>
      <c r="F16" s="14">
        <v>0.55000000000000004</v>
      </c>
      <c r="G16" s="13">
        <v>1</v>
      </c>
      <c r="H16" s="3">
        <f>D16*E16*F16*G16</f>
        <v>121317746.55000001</v>
      </c>
      <c r="I16" s="4">
        <f>H16/$H$18</f>
        <v>3.5217692465728492E-2</v>
      </c>
      <c r="J16" s="5"/>
      <c r="K16" s="11"/>
    </row>
    <row r="17" spans="1:11">
      <c r="A17" s="8" t="s">
        <v>26</v>
      </c>
      <c r="B17" s="9" t="s">
        <v>27</v>
      </c>
      <c r="C17" s="12" t="s">
        <v>10</v>
      </c>
      <c r="D17" s="13">
        <v>57.5</v>
      </c>
      <c r="E17" s="3">
        <v>1793869</v>
      </c>
      <c r="F17" s="14">
        <v>0.17</v>
      </c>
      <c r="G17" s="13">
        <v>1</v>
      </c>
      <c r="H17" s="3">
        <f>D17*E17*F17*G17</f>
        <v>17535069.475000001</v>
      </c>
      <c r="I17" s="4">
        <f>H17/$H$18</f>
        <v>5.0903079038087619E-3</v>
      </c>
      <c r="J17" s="5"/>
      <c r="K17" s="11"/>
    </row>
    <row r="18" spans="1:11">
      <c r="A18" s="15" t="s">
        <v>25</v>
      </c>
      <c r="B18" s="15"/>
      <c r="C18" s="15"/>
      <c r="D18" s="16"/>
      <c r="E18" s="16"/>
      <c r="F18" s="16"/>
      <c r="G18" s="16"/>
      <c r="H18" s="17">
        <f>SUM(H9:H17)</f>
        <v>3444795443.8825979</v>
      </c>
      <c r="I18" s="18">
        <f>SUM(I9:I17)</f>
        <v>0.99999999999999989</v>
      </c>
      <c r="J18" s="5"/>
      <c r="K18" s="11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6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302cd98e76b1e27588139fed561dd3d5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de4c6220d08afb3d9bed3a2c6a1c2322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Props1.xml><?xml version="1.0" encoding="utf-8"?>
<ds:datastoreItem xmlns:ds="http://schemas.openxmlformats.org/officeDocument/2006/customXml" ds:itemID="{5476A29F-5D68-414F-A8D7-11682CF5D8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70B7D-4242-43ED-9F12-8B14393883B1}"/>
</file>

<file path=customXml/itemProps3.xml><?xml version="1.0" encoding="utf-8"?>
<ds:datastoreItem xmlns:ds="http://schemas.openxmlformats.org/officeDocument/2006/customXml" ds:itemID="{AD5EF4DC-BC97-4662-B397-2EF124DFF9CB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9341532c-b3d0-42a2-8e49-f63664179f35"/>
    <ds:schemaRef ds:uri="168aaedd-d79b-47ec-a54c-d4b731b07b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Schäffer</dc:creator>
  <cp:keywords/>
  <dc:description/>
  <cp:lastModifiedBy>Natalija Perkovič</cp:lastModifiedBy>
  <cp:revision/>
  <dcterms:created xsi:type="dcterms:W3CDTF">2010-06-16T08:05:56Z</dcterms:created>
  <dcterms:modified xsi:type="dcterms:W3CDTF">2024-09-18T13:31:49Z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