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4/12/"/>
    </mc:Choice>
  </mc:AlternateContent>
  <xr:revisionPtr revIDLastSave="122" documentId="8_{222F3484-17EE-4230-A018-E380462023A6}" xr6:coauthVersionLast="47" xr6:coauthVersionMax="47" xr10:uidLastSave="{58ECC4BD-C935-4B98-9DD2-5AA7C0A7535C}"/>
  <bookViews>
    <workbookView xWindow="28680" yWindow="-120" windowWidth="29040" windowHeight="1572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11" i="1" l="1"/>
  <c r="H12" i="1"/>
  <c r="H13" i="1"/>
  <c r="H14" i="1"/>
  <c r="H16" i="1"/>
  <c r="H15" i="1"/>
  <c r="H17" i="1"/>
  <c r="H10" i="1" l="1"/>
  <c r="H18" i="1" s="1"/>
  <c r="I9" i="1" l="1"/>
  <c r="I17" i="1" l="1"/>
  <c r="I12" i="1"/>
  <c r="I13" i="1"/>
  <c r="I15" i="1"/>
  <c r="I14" i="1"/>
  <c r="I11" i="1"/>
  <c r="I10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<sst xmlns="http://schemas.openxmlformats.org/spreadsheetml/2006/main" count="38" uniqueCount="30">
  <si>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</si>
  <si>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</si>
  <si>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</si>
  <si>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</si>
  <si>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</si>
  <si>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</si>
  <si>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</si>
  <si>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</si>
  <si>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</si>
  <si>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</si>
  <si>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</si>
  <si>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</si>
  <si>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</si>
  <si>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</si>
  <si>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</si>
  <si>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</si>
  <si>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</si>
  <si>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</si>
  <si>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</si>
  <si>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</si>
  <si>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</si>
  <si>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</si>
  <si>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</si>
  <si>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</si>
  <si>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</si>
  <si>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</si>
  <si>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</si>
  <si>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</si>
  <si>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23. 12. 2024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</si>
  <si>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(18.12.2024)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</si>
</sst>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43" fontId="30" fillId="0" borderId="0" applyFont="0" applyFill="0" applyBorder="0" applyAlignment="0" applyProtection="0"/>
  </cellStyleXfs>
  <cellXfs count="19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43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2" fontId="27" fillId="33" borderId="0" xfId="0" applyNumberFormat="1" applyFont="1" applyFill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28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vertical="center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Vejica" xfId="83" builtinId="3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K18"/>
  <sheetViews>
    <sheetView tabSelected="1" view="pageBreakPreview" zoomScaleNormal="100" zoomScaleSheetLayoutView="100" workbookViewId="0">
      <selection activeCell="A8" sqref="A8:I18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1">
      <c r="A6" s="1" t="s">
        <v>28</v>
      </c>
    </row>
    <row r="7" spans="1:11">
      <c r="A7" s="1"/>
    </row>
    <row r="8" spans="1:11" ht="64.5" customHeight="1">
      <c r="A8" s="6" t="s">
        <v>0</v>
      </c>
      <c r="B8" s="7" t="s">
        <v>1</v>
      </c>
      <c r="C8" s="7" t="s">
        <v>2</v>
      </c>
      <c r="D8" s="7" t="s">
        <v>29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11">
      <c r="A9" s="8" t="s">
        <v>8</v>
      </c>
      <c r="B9" s="9" t="s">
        <v>9</v>
      </c>
      <c r="C9" s="12" t="s">
        <v>10</v>
      </c>
      <c r="D9" s="13">
        <v>137.5</v>
      </c>
      <c r="E9" s="3">
        <v>32793448</v>
      </c>
      <c r="F9" s="14">
        <v>0.66836219844890965</v>
      </c>
      <c r="G9" s="13">
        <v>0.36999999999999944</v>
      </c>
      <c r="H9" s="3">
        <f t="shared" ref="H9:H17" si="0">D9*E9*F9*G9</f>
        <v>1115073213.3749983</v>
      </c>
      <c r="I9" s="4">
        <f t="shared" ref="I9:I17" si="1">H9/$H$18</f>
        <v>0.29756008039230053</v>
      </c>
      <c r="J9" s="5"/>
      <c r="K9" s="11"/>
    </row>
    <row r="10" spans="1:11">
      <c r="A10" s="8" t="s">
        <v>11</v>
      </c>
      <c r="B10" s="9" t="s">
        <v>12</v>
      </c>
      <c r="C10" s="12" t="s">
        <v>10</v>
      </c>
      <c r="D10" s="13">
        <v>31.8</v>
      </c>
      <c r="E10" s="3">
        <v>41726020</v>
      </c>
      <c r="F10" s="14">
        <v>0.6004363847786105</v>
      </c>
      <c r="G10" s="13">
        <v>0.94</v>
      </c>
      <c r="H10" s="3">
        <f t="shared" si="0"/>
        <v>748908805.37519991</v>
      </c>
      <c r="I10" s="4">
        <f t="shared" si="1"/>
        <v>0.19984819082816899</v>
      </c>
      <c r="J10" s="5"/>
      <c r="K10" s="11"/>
    </row>
    <row r="11" spans="1:11">
      <c r="A11" s="8" t="s">
        <v>17</v>
      </c>
      <c r="B11" s="9" t="s">
        <v>18</v>
      </c>
      <c r="C11" s="12" t="s">
        <v>10</v>
      </c>
      <c r="D11" s="13">
        <v>128</v>
      </c>
      <c r="E11" s="3">
        <v>20000000</v>
      </c>
      <c r="F11" s="14">
        <v>0.38988895000000018</v>
      </c>
      <c r="G11" s="13">
        <v>0.74999999999999978</v>
      </c>
      <c r="H11" s="3">
        <f t="shared" si="0"/>
        <v>748586784.00000012</v>
      </c>
      <c r="I11" s="4">
        <f t="shared" si="1"/>
        <v>0.19976225861749156</v>
      </c>
      <c r="J11" s="5"/>
      <c r="K11" s="11"/>
    </row>
    <row r="12" spans="1:11">
      <c r="A12" s="8" t="s">
        <v>13</v>
      </c>
      <c r="B12" s="9" t="s">
        <v>14</v>
      </c>
      <c r="C12" s="12" t="s">
        <v>10</v>
      </c>
      <c r="D12" s="13">
        <v>41.2</v>
      </c>
      <c r="E12" s="3">
        <v>22735148</v>
      </c>
      <c r="F12" s="14">
        <v>0.36006994632275985</v>
      </c>
      <c r="G12" s="13">
        <v>1</v>
      </c>
      <c r="H12" s="3">
        <f t="shared" si="0"/>
        <v>337273233.02400005</v>
      </c>
      <c r="I12" s="4">
        <f t="shared" si="1"/>
        <v>9.0002207145695193E-2</v>
      </c>
      <c r="J12" s="5"/>
      <c r="K12" s="11"/>
    </row>
    <row r="13" spans="1:11">
      <c r="A13" s="8" t="s">
        <v>15</v>
      </c>
      <c r="B13" s="9" t="s">
        <v>16</v>
      </c>
      <c r="C13" s="12" t="s">
        <v>10</v>
      </c>
      <c r="D13" s="13">
        <v>40</v>
      </c>
      <c r="E13" s="3">
        <v>17219662</v>
      </c>
      <c r="F13" s="14">
        <v>0.40840802101690499</v>
      </c>
      <c r="G13" s="13">
        <v>1</v>
      </c>
      <c r="H13" s="3">
        <f t="shared" si="0"/>
        <v>281305923.19999999</v>
      </c>
      <c r="I13" s="4">
        <f t="shared" si="1"/>
        <v>7.5067190313782783E-2</v>
      </c>
      <c r="J13" s="5"/>
      <c r="K13" s="11"/>
    </row>
    <row r="14" spans="1:11">
      <c r="A14" s="8" t="s">
        <v>21</v>
      </c>
      <c r="B14" s="10" t="s">
        <v>22</v>
      </c>
      <c r="C14" s="12" t="s">
        <v>10</v>
      </c>
      <c r="D14" s="13">
        <v>39.799999999999997</v>
      </c>
      <c r="E14" s="3">
        <v>14000000</v>
      </c>
      <c r="F14" s="14">
        <v>0.37872450000000002</v>
      </c>
      <c r="G14" s="13">
        <v>1</v>
      </c>
      <c r="H14" s="3">
        <f t="shared" si="0"/>
        <v>211025291.40000001</v>
      </c>
      <c r="I14" s="4">
        <f t="shared" si="1"/>
        <v>5.6312627655844792E-2</v>
      </c>
      <c r="J14" s="5"/>
      <c r="K14" s="11"/>
    </row>
    <row r="15" spans="1:11">
      <c r="A15" s="8" t="s">
        <v>19</v>
      </c>
      <c r="B15" s="9" t="s">
        <v>20</v>
      </c>
      <c r="C15" s="12" t="s">
        <v>10</v>
      </c>
      <c r="D15" s="13">
        <v>77</v>
      </c>
      <c r="E15" s="3">
        <v>6535478</v>
      </c>
      <c r="F15" s="14">
        <v>0.31868120434343139</v>
      </c>
      <c r="G15" s="13">
        <v>1</v>
      </c>
      <c r="H15" s="3">
        <f t="shared" si="0"/>
        <v>160370518.00000003</v>
      </c>
      <c r="I15" s="4">
        <f t="shared" si="1"/>
        <v>4.2795274477270343E-2</v>
      </c>
      <c r="J15" s="5"/>
      <c r="K15" s="11"/>
    </row>
    <row r="16" spans="1:11">
      <c r="A16" s="8" t="s">
        <v>23</v>
      </c>
      <c r="B16" s="9" t="s">
        <v>24</v>
      </c>
      <c r="C16" s="12" t="s">
        <v>10</v>
      </c>
      <c r="D16" s="13">
        <v>28.5</v>
      </c>
      <c r="E16" s="3">
        <v>8079770</v>
      </c>
      <c r="F16" s="14">
        <v>0.55392665880340652</v>
      </c>
      <c r="G16" s="13">
        <v>1</v>
      </c>
      <c r="H16" s="3">
        <f t="shared" si="0"/>
        <v>127554600</v>
      </c>
      <c r="I16" s="4">
        <f t="shared" si="1"/>
        <v>3.4038264550834876E-2</v>
      </c>
      <c r="J16" s="5"/>
      <c r="K16" s="11"/>
    </row>
    <row r="17" spans="1:11">
      <c r="A17" s="8" t="s">
        <v>26</v>
      </c>
      <c r="B17" s="9" t="s">
        <v>27</v>
      </c>
      <c r="C17" s="12" t="s">
        <v>10</v>
      </c>
      <c r="D17" s="13">
        <v>57.5</v>
      </c>
      <c r="E17" s="3">
        <v>1793869</v>
      </c>
      <c r="F17" s="14">
        <v>0.16762503839466542</v>
      </c>
      <c r="G17" s="13">
        <v>1</v>
      </c>
      <c r="H17" s="3">
        <f t="shared" si="0"/>
        <v>17290098.200000003</v>
      </c>
      <c r="I17" s="4">
        <f t="shared" si="1"/>
        <v>4.6139060186109635E-3</v>
      </c>
      <c r="J17" s="5"/>
      <c r="K17" s="11"/>
    </row>
    <row r="18" spans="1:11">
      <c r="A18" s="15" t="s">
        <v>25</v>
      </c>
      <c r="B18" s="15"/>
      <c r="C18" s="15"/>
      <c r="D18" s="16"/>
      <c r="E18" s="16"/>
      <c r="F18" s="16"/>
      <c r="G18" s="16"/>
      <c r="H18" s="17">
        <f>SUM(H9:H17)</f>
        <v>3747388466.5741982</v>
      </c>
      <c r="I18" s="18">
        <f>SUM(I9:I17)</f>
        <v>1</v>
      </c>
      <c r="J18" s="5"/>
      <c r="K18" s="11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75C08-5B19-4D52-8B8D-6B8A8305F418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2024-12-19T08:52:35Z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