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5/06/"/>
    </mc:Choice>
  </mc:AlternateContent>
  <xr:revisionPtr revIDLastSave="284" documentId="8_{218B071C-424B-4FEB-A66A-DD7180F8F639}" xr6:coauthVersionLast="47" xr6:coauthVersionMax="47" xr10:uidLastSave="{4E11AAD2-2066-4A90-9B79-10AD45434D38}"/>
  <bookViews>
    <workbookView xWindow="33345" yWindow="360" windowWidth="19020" windowHeight="15480" xr2:uid="{00000000-000D-0000-FFFF-FFFF00000000}"/>
  </bookViews>
  <sheets>
    <sheet name="SBITOP" sheetId="1" r:id="rId1"/>
  </sheets>
  <externalReferences>
    <externalReference r:id="rId2"/>
  </externalReference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H11" i="1" s="1"/>
  <c r="D10" i="1"/>
  <c r="H10" i="1" s="1"/>
  <c r="D12" i="1"/>
  <c r="H12" i="1" s="1"/>
  <c r="D13" i="1"/>
  <c r="H13" i="1" s="1"/>
  <c r="D14" i="1"/>
  <c r="H14" i="1" s="1"/>
  <c r="D15" i="1"/>
  <c r="H15" i="1" s="1"/>
  <c r="D16" i="1"/>
  <c r="H16" i="1" s="1"/>
  <c r="D17" i="1"/>
  <c r="H17" i="1" s="1"/>
  <c r="D9" i="1"/>
  <c r="H9" i="1" s="1"/>
  <c r="H18" i="1" l="1"/>
  <c r="I9" i="1" s="1"/>
  <c r="I15" i="1" l="1"/>
  <c r="I17" i="1"/>
  <c r="I11" i="1"/>
  <c r="I13" i="1"/>
  <c r="I12" i="1"/>
  <c r="I10" i="1"/>
  <c r="I14" i="1"/>
  <c r="I16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<sst xmlns="http://schemas.openxmlformats.org/spreadsheetml/2006/main" count="38" uniqueCount="30">
  <si>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</si>
  <si>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</si>
  <si>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</si>
  <si>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</si>
  <si>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</si>
  <si>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</si>
  <si>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</si>
  <si>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</si>
  <si>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</si>
  <si>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</si>
  <si>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</si>
  <si>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</si>
  <si>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</si>
  <si>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</si>
  <si>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</si>
  <si>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</si>
  <si>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</si>
  <si>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</si>
  <si>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</si>
  <si>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</si>
  <si>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</si>
  <si>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</si>
  <si>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</si>
  <si>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</si>
  <si>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</si>
  <si>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</si>
  <si>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</si>
  <si>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</si>
  <si>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r>
      <t xml:space="preserve">Price in EUR
</t>
    </r>
    <r>
      <rPr>
        <b/>
        <sz val="8"/>
        <color theme="0"/>
        <rFont val="Tahoma"/>
        <family val="2"/>
        <charset val="238"/>
      </rPr>
      <t>(18 June 2025)</t>
    </r>
  </si>
  <si>
    <t>COMPOSITION OF INDEX SBITOP AND SBITR FROM 23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</si>
</sst>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8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0" fontId="26" fillId="0" borderId="0" xfId="0" applyFont="1"/>
    <xf numFmtId="0" fontId="27" fillId="0" borderId="0" xfId="0" applyFont="1"/>
    <xf numFmtId="0" fontId="28" fillId="33" borderId="11" xfId="0" applyFont="1" applyFill="1" applyBorder="1" applyAlignment="1">
      <alignment horizontal="center"/>
    </xf>
    <xf numFmtId="3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0" fontId="30" fillId="34" borderId="11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center" vertical="center" wrapText="1"/>
    </xf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10" fontId="29" fillId="33" borderId="11" xfId="45" applyNumberFormat="1" applyFont="1" applyFill="1" applyBorder="1"/>
    <xf numFmtId="4" fontId="28" fillId="33" borderId="11" xfId="0" applyNumberFormat="1" applyFont="1" applyFill="1" applyBorder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eutral 2" xfId="38" xr:uid="{00000000-0005-0000-0000-000047000000}"/>
    <cellStyle name="Normal" xfId="0" builtinId="0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utput 2" xfId="44" xr:uid="{00000000-0005-0000-0000-000054000000}"/>
    <cellStyle name="Percent" xfId="45" builtinId="5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itle" xfId="51" builtinId="15" customBuiltin="1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orza.sharepoint.com/08_trgovanje/02_UPRAVLJANJE%20TRGA/Revizije/2_Indeksi/SBITOP%20indeks/06_Sestave/2025/06/SBITOP_sestava_20250618.xlsx" TargetMode="External"/><Relationship Id="rId1" Type="http://schemas.openxmlformats.org/officeDocument/2006/relationships/externalLinkPath" Target="SBITOP_sestava_202506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BITOP"/>
    </sheetNames>
    <sheetDataSet>
      <sheetData sheetId="0">
        <row r="8">
          <cell r="B8" t="str">
            <v>Trgovalna oznaka</v>
          </cell>
          <cell r="C8" t="str">
            <v>Način trgovanja</v>
          </cell>
          <cell r="D8" t="str">
            <v>Tečaj v EUR (18.6.2025)</v>
          </cell>
        </row>
        <row r="9">
          <cell r="B9" t="str">
            <v>KRKG</v>
          </cell>
          <cell r="C9" t="str">
            <v>neprekinjeno</v>
          </cell>
          <cell r="D9">
            <v>190</v>
          </cell>
        </row>
        <row r="10">
          <cell r="B10" t="str">
            <v>NLBR</v>
          </cell>
          <cell r="C10" t="str">
            <v>neprekinjeno</v>
          </cell>
          <cell r="D10">
            <v>153</v>
          </cell>
        </row>
        <row r="11">
          <cell r="B11" t="str">
            <v>PETG</v>
          </cell>
          <cell r="C11" t="str">
            <v>neprekinjeno</v>
          </cell>
          <cell r="D11">
            <v>50</v>
          </cell>
        </row>
        <row r="12">
          <cell r="B12" t="str">
            <v>ZVTG</v>
          </cell>
          <cell r="C12" t="str">
            <v>neprekinjeno</v>
          </cell>
          <cell r="D12">
            <v>53.6</v>
          </cell>
        </row>
        <row r="13">
          <cell r="B13" t="str">
            <v>POSR</v>
          </cell>
          <cell r="C13" t="str">
            <v>neprekinjeno</v>
          </cell>
          <cell r="D13">
            <v>56</v>
          </cell>
        </row>
        <row r="14">
          <cell r="B14" t="str">
            <v>LKPG</v>
          </cell>
          <cell r="C14" t="str">
            <v>neprekinjeno</v>
          </cell>
          <cell r="D14">
            <v>55</v>
          </cell>
        </row>
        <row r="15">
          <cell r="B15" t="str">
            <v>TLSG</v>
          </cell>
          <cell r="C15" t="str">
            <v>neprekinjeno</v>
          </cell>
          <cell r="D15">
            <v>90</v>
          </cell>
        </row>
        <row r="16">
          <cell r="B16" t="str">
            <v>CICG</v>
          </cell>
          <cell r="C16" t="str">
            <v>neprekinjeno</v>
          </cell>
          <cell r="D16">
            <v>35.799999999999997</v>
          </cell>
        </row>
        <row r="17">
          <cell r="B17" t="str">
            <v>EQNX</v>
          </cell>
          <cell r="C17" t="str">
            <v>neprekinjeno</v>
          </cell>
          <cell r="D17">
            <v>61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zoomScaleNormal="100" zoomScaleSheetLayoutView="100" workbookViewId="0">
      <selection activeCell="K14" sqref="K14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29</v>
      </c>
    </row>
    <row r="7" spans="1:9" ht="14.25" customHeight="1">
      <c r="A7" s="1"/>
    </row>
    <row r="8" spans="1:9" ht="68.25" customHeight="1">
      <c r="A8" s="11" t="s">
        <v>0</v>
      </c>
      <c r="B8" s="12" t="s">
        <v>1</v>
      </c>
      <c r="C8" s="12" t="s">
        <v>21</v>
      </c>
      <c r="D8" s="12" t="s">
        <v>28</v>
      </c>
      <c r="E8" s="12" t="s">
        <v>2</v>
      </c>
      <c r="F8" s="12" t="s">
        <v>3</v>
      </c>
      <c r="G8" s="12" t="s">
        <v>11</v>
      </c>
      <c r="H8" s="12" t="s">
        <v>18</v>
      </c>
      <c r="I8" s="12" t="s">
        <v>4</v>
      </c>
    </row>
    <row r="9" spans="1:9">
      <c r="A9" s="8" t="s">
        <v>5</v>
      </c>
      <c r="B9" s="9" t="s">
        <v>6</v>
      </c>
      <c r="C9" s="3" t="s">
        <v>24</v>
      </c>
      <c r="D9" s="18">
        <f>VLOOKUP(B9,[1]SBITOP!$B:$D,3,0)</f>
        <v>190</v>
      </c>
      <c r="E9" s="19">
        <v>32793448</v>
      </c>
      <c r="F9" s="18">
        <v>0.66</v>
      </c>
      <c r="G9" s="18">
        <v>0.35</v>
      </c>
      <c r="H9" s="4">
        <f t="shared" ref="H9:H17" si="0">D9*E9*F9*G9</f>
        <v>1439304432.72</v>
      </c>
      <c r="I9" s="5">
        <f t="shared" ref="I9:I17" si="1">H9/$H$18</f>
        <v>0.29673166972450465</v>
      </c>
    </row>
    <row r="10" spans="1:9">
      <c r="A10" s="8" t="s">
        <v>23</v>
      </c>
      <c r="B10" s="9" t="s">
        <v>22</v>
      </c>
      <c r="C10" s="3" t="s">
        <v>24</v>
      </c>
      <c r="D10" s="18">
        <f>VLOOKUP(B10,[1]SBITOP!$B:$D,3,0)</f>
        <v>153</v>
      </c>
      <c r="E10" s="19">
        <v>20000000</v>
      </c>
      <c r="F10" s="18">
        <v>0.4</v>
      </c>
      <c r="G10" s="18">
        <v>0.79</v>
      </c>
      <c r="H10" s="4">
        <f t="shared" si="0"/>
        <v>966960000</v>
      </c>
      <c r="I10" s="5">
        <f t="shared" si="1"/>
        <v>0.19935160959281603</v>
      </c>
    </row>
    <row r="11" spans="1:9">
      <c r="A11" s="8" t="s">
        <v>7</v>
      </c>
      <c r="B11" s="9" t="s">
        <v>8</v>
      </c>
      <c r="C11" s="3" t="s">
        <v>24</v>
      </c>
      <c r="D11" s="18">
        <f>VLOOKUP(B11,[1]SBITOP!$B:$D,3,0)</f>
        <v>50</v>
      </c>
      <c r="E11" s="19">
        <v>41726020</v>
      </c>
      <c r="F11" s="18">
        <v>0.6</v>
      </c>
      <c r="G11" s="18">
        <v>0.77</v>
      </c>
      <c r="H11" s="4">
        <f t="shared" si="0"/>
        <v>963871062</v>
      </c>
      <c r="I11" s="5">
        <f t="shared" si="1"/>
        <v>0.19871478411685797</v>
      </c>
    </row>
    <row r="12" spans="1:9">
      <c r="A12" s="8" t="s">
        <v>12</v>
      </c>
      <c r="B12" s="9" t="s">
        <v>13</v>
      </c>
      <c r="C12" s="3" t="s">
        <v>24</v>
      </c>
      <c r="D12" s="18">
        <f>VLOOKUP(B12,[1]SBITOP!$B:$D,3,0)</f>
        <v>53.6</v>
      </c>
      <c r="E12" s="19">
        <v>22735148</v>
      </c>
      <c r="F12" s="18">
        <v>0.35</v>
      </c>
      <c r="G12" s="18">
        <v>1</v>
      </c>
      <c r="H12" s="4">
        <f t="shared" si="0"/>
        <v>426511376.47999996</v>
      </c>
      <c r="I12" s="5">
        <f t="shared" si="1"/>
        <v>8.7930968613940105E-2</v>
      </c>
    </row>
    <row r="13" spans="1:9">
      <c r="A13" s="8" t="s">
        <v>14</v>
      </c>
      <c r="B13" s="9" t="s">
        <v>15</v>
      </c>
      <c r="C13" s="3" t="s">
        <v>24</v>
      </c>
      <c r="D13" s="18">
        <f>VLOOKUP(B13,[1]SBITOP!$B:$D,3,0)</f>
        <v>56</v>
      </c>
      <c r="E13" s="19">
        <v>17219662</v>
      </c>
      <c r="F13" s="18">
        <v>0.41</v>
      </c>
      <c r="G13" s="18">
        <v>1</v>
      </c>
      <c r="H13" s="4">
        <f t="shared" si="0"/>
        <v>395363439.51999998</v>
      </c>
      <c r="I13" s="5">
        <f t="shared" si="1"/>
        <v>8.1509408912947764E-2</v>
      </c>
    </row>
    <row r="14" spans="1:9">
      <c r="A14" s="8" t="s">
        <v>17</v>
      </c>
      <c r="B14" s="10" t="s">
        <v>16</v>
      </c>
      <c r="C14" s="3" t="s">
        <v>24</v>
      </c>
      <c r="D14" s="18">
        <f>VLOOKUP(B14,[1]SBITOP!$B:$D,3,0)</f>
        <v>55</v>
      </c>
      <c r="E14" s="19">
        <v>14000000</v>
      </c>
      <c r="F14" s="18">
        <v>0.38</v>
      </c>
      <c r="G14" s="18">
        <v>1</v>
      </c>
      <c r="H14" s="4">
        <f t="shared" si="0"/>
        <v>292600000</v>
      </c>
      <c r="I14" s="5">
        <f t="shared" si="1"/>
        <v>6.0323364944628498E-2</v>
      </c>
    </row>
    <row r="15" spans="1:9">
      <c r="A15" s="8" t="s">
        <v>9</v>
      </c>
      <c r="B15" s="9" t="s">
        <v>10</v>
      </c>
      <c r="C15" s="3" t="s">
        <v>24</v>
      </c>
      <c r="D15" s="18">
        <f>VLOOKUP(B15,[1]SBITOP!$B:$D,3,0)</f>
        <v>90</v>
      </c>
      <c r="E15" s="19">
        <v>6535478</v>
      </c>
      <c r="F15" s="18">
        <v>0.32</v>
      </c>
      <c r="G15" s="18">
        <v>1</v>
      </c>
      <c r="H15" s="4">
        <f t="shared" si="0"/>
        <v>188221766.40000001</v>
      </c>
      <c r="I15" s="5">
        <f t="shared" si="1"/>
        <v>3.8804409791762862E-2</v>
      </c>
    </row>
    <row r="16" spans="1:9">
      <c r="A16" s="8" t="s">
        <v>19</v>
      </c>
      <c r="B16" s="9" t="s">
        <v>20</v>
      </c>
      <c r="C16" s="3" t="s">
        <v>24</v>
      </c>
      <c r="D16" s="18">
        <f>VLOOKUP(B16,[1]SBITOP!$B:$D,3,0)</f>
        <v>35.799999999999997</v>
      </c>
      <c r="E16" s="19">
        <v>8079770</v>
      </c>
      <c r="F16" s="18">
        <v>0.55000000000000004</v>
      </c>
      <c r="G16" s="18">
        <v>1</v>
      </c>
      <c r="H16" s="4">
        <f t="shared" si="0"/>
        <v>159090671.30000001</v>
      </c>
      <c r="I16" s="5">
        <f t="shared" si="1"/>
        <v>3.2798648749541477E-2</v>
      </c>
    </row>
    <row r="17" spans="1:9">
      <c r="A17" s="8" t="s">
        <v>26</v>
      </c>
      <c r="B17" s="9" t="s">
        <v>27</v>
      </c>
      <c r="C17" s="3" t="s">
        <v>24</v>
      </c>
      <c r="D17" s="18">
        <f>VLOOKUP(B17,[1]SBITOP!$B:$D,3,0)</f>
        <v>61</v>
      </c>
      <c r="E17" s="19">
        <v>1793869</v>
      </c>
      <c r="F17" s="18">
        <v>0.17</v>
      </c>
      <c r="G17" s="18">
        <v>1</v>
      </c>
      <c r="H17" s="4">
        <f t="shared" si="0"/>
        <v>18602421.530000001</v>
      </c>
      <c r="I17" s="5">
        <f t="shared" si="1"/>
        <v>3.835135553000699E-3</v>
      </c>
    </row>
    <row r="18" spans="1:9">
      <c r="A18" s="13" t="s">
        <v>25</v>
      </c>
      <c r="B18" s="13"/>
      <c r="C18" s="13"/>
      <c r="D18" s="14"/>
      <c r="E18" s="15"/>
      <c r="F18" s="16"/>
      <c r="G18" s="16"/>
      <c r="H18" s="20">
        <f>SUM(H9:H17)</f>
        <v>4850525169.9499998</v>
      </c>
      <c r="I18" s="17">
        <f>SUM(I9:I17)</f>
        <v>1</v>
      </c>
    </row>
    <row r="19" spans="1:9">
      <c r="I19" s="6"/>
    </row>
    <row r="20" spans="1:9">
      <c r="D20" s="7"/>
      <c r="E20" s="7"/>
      <c r="F20" s="7"/>
      <c r="G20" s="7"/>
      <c r="H20" s="7"/>
      <c r="I20" s="7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885a803798d408b235c4db4de0a45b76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dfc5f2add032688081f6addd7af91946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C30412-D5E9-454B-A310-08DE5CD578A8}"/>
</file>

<file path=customXml/itemProps2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Karin Dobnikar</cp:lastModifiedBy>
  <cp:lastPrinted>2020-09-16T12:48:37Z</cp:lastPrinted>
  <dcterms:created xsi:type="dcterms:W3CDTF">2010-06-16T08:05:56Z</dcterms:created>
  <dcterms:modified xsi:type="dcterms:W3CDTF">2025-06-19T08:21:00Z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