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5/12/"/>
    </mc:Choice>
  </mc:AlternateContent>
  <xr:revisionPtr revIDLastSave="307" documentId="8_{218B071C-424B-4FEB-A66A-DD7180F8F639}" xr6:coauthVersionLast="47" xr6:coauthVersionMax="47" xr10:uidLastSave="{C29C5F4A-0554-41E8-9B23-D5E5844EB3AD}"/>
  <bookViews>
    <workbookView xWindow="34305" yWindow="0" windowWidth="19815" windowHeight="15300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D16" i="1"/>
  <c r="G15" i="1"/>
  <c r="D15" i="1"/>
  <c r="G14" i="1"/>
  <c r="D14" i="1"/>
  <c r="G12" i="1"/>
  <c r="H12" i="1" s="1"/>
  <c r="D12" i="1"/>
  <c r="G13" i="1"/>
  <c r="H13" i="1" s="1"/>
  <c r="D13" i="1"/>
  <c r="G10" i="1"/>
  <c r="D10" i="1"/>
  <c r="G11" i="1"/>
  <c r="D11" i="1"/>
  <c r="G9" i="1"/>
  <c r="D9" i="1"/>
  <c r="H15" i="1" l="1"/>
  <c r="H10" i="1"/>
  <c r="H9" i="1"/>
  <c r="H14" i="1"/>
  <c r="H11" i="1"/>
  <c r="H18" i="1" l="1"/>
  <c r="I9" i="1" l="1"/>
  <c r="I12" i="1"/>
  <c r="I16" i="1"/>
  <c r="I14" i="1"/>
  <c r="I13" i="1"/>
  <c r="I10" i="1"/>
  <c r="I17" i="1"/>
  <c r="I11" i="1"/>
  <c r="I15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<sst xmlns="http://schemas.openxmlformats.org/spreadsheetml/2006/main" count="38" uniqueCount="30">
  <si>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</si>
  <si>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</si>
  <si>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</si>
  <si>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</si>
  <si>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</si>
  <si>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</si>
  <si>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</si>
  <si>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</si>
  <si>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</si>
  <si>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</si>
  <si>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</si>
  <si>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</si>
  <si>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</si>
  <si>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</si>
  <si>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</si>
  <si>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</si>
  <si>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</si>
  <si>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</si>
  <si>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</si>
  <si>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</si>
  <si>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</si>
  <si>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</si>
  <si>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</si>
  <si>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</si>
  <si>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Total</t>
  </si>
  <si>
    <t>EQUINOX</t>
  </si>
  <si>
    <t>EQNX</t>
  </si>
  <si>
    <t>neprekinjeno</t>
  </si>
  <si>
    <r>
      <t xml:space="preserve">Price in EUR
</t>
    </r>
    <r>
      <rPr>
        <b/>
        <sz val="8"/>
        <color theme="0"/>
        <rFont val="Tahoma"/>
        <family val="2"/>
        <charset val="238"/>
      </rPr>
      <t>(17 December 2025)</t>
    </r>
  </si>
  <si>
    <t>COMPOSITION OF INDEX SBITOP AND SBITR FROM 22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</si>
</sst>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32" fillId="33" borderId="11" xfId="0" applyNumberFormat="1" applyFont="1" applyFill="1" applyBorder="1" applyAlignment="1">
      <alignment vertical="center"/>
    </xf>
    <xf numFmtId="3" fontId="32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horizontal="center" vertical="center"/>
    </xf>
    <xf numFmtId="10" fontId="29" fillId="33" borderId="11" xfId="45" applyNumberFormat="1" applyFont="1" applyFill="1" applyBorder="1" applyAlignment="1">
      <alignment vertical="center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Matjan\Downloads\20251217-1527%20(LJSE)%20A%20Security%20History.xlsx" TargetMode="External"/><Relationship Id="rId1" Type="http://schemas.openxmlformats.org/officeDocument/2006/relationships/externalLinkPath" Target="file:///C:\Users\AnaMatjan\Downloads\20251217-1527%20(LJSE)%20A%20Security%20Histo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rza.sharepoint.com/08_trgovanje/02_UPRAVLJANJE%20TRGA/Revizije/2_Indeksi/SBITOP%20indeks/05_Revizije/2025/Redne%20revizije/12/index_review_AM1.xls" TargetMode="External"/><Relationship Id="rId1" Type="http://schemas.openxmlformats.org/officeDocument/2006/relationships/externalLinkPath" Target="/08_trgovanje/02_UPRAVLJANJE%20TRGA/Revizije/2_Indeksi/SBITOP%20indeks/05_Revizije/2025/Redne%20revizije/12/index_review_A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 refreshError="1">
        <row r="1">
          <cell r="C1" t="str">
            <v>Name</v>
          </cell>
          <cell r="D1" t="str">
            <v>ISIN</v>
          </cell>
          <cell r="E1" t="str">
            <v>Symbol</v>
          </cell>
          <cell r="F1" t="str">
            <v>Date</v>
          </cell>
          <cell r="G1" t="str">
            <v>Original Listing Date</v>
          </cell>
          <cell r="H1" t="str">
            <v>Last Price</v>
          </cell>
          <cell r="I1" t="str">
            <v>Ask Price</v>
          </cell>
          <cell r="J1" t="str">
            <v>Bid Price</v>
          </cell>
          <cell r="K1" t="str">
            <v>Close Price</v>
          </cell>
        </row>
        <row r="2">
          <cell r="C2" t="str">
            <v>CINKARNA CELJE</v>
          </cell>
          <cell r="D2" t="str">
            <v>SI0031103805</v>
          </cell>
          <cell r="E2" t="str">
            <v>CICG</v>
          </cell>
          <cell r="F2">
            <v>46008</v>
          </cell>
          <cell r="G2">
            <v>35860</v>
          </cell>
          <cell r="H2">
            <v>31.8</v>
          </cell>
          <cell r="I2">
            <v>31.8</v>
          </cell>
          <cell r="J2">
            <v>31.6</v>
          </cell>
          <cell r="K2">
            <v>31.8</v>
          </cell>
        </row>
        <row r="3">
          <cell r="C3" t="str">
            <v>LUKA KOPER</v>
          </cell>
          <cell r="D3" t="str">
            <v>SI0031101346</v>
          </cell>
          <cell r="E3" t="str">
            <v>LKPG</v>
          </cell>
          <cell r="F3">
            <v>46008</v>
          </cell>
          <cell r="G3">
            <v>35389</v>
          </cell>
          <cell r="H3">
            <v>70</v>
          </cell>
          <cell r="I3">
            <v>70.5</v>
          </cell>
          <cell r="J3">
            <v>70</v>
          </cell>
          <cell r="K3">
            <v>70</v>
          </cell>
        </row>
        <row r="4">
          <cell r="C4" t="str">
            <v>PETROL</v>
          </cell>
          <cell r="D4" t="str">
            <v>SI0031102153</v>
          </cell>
          <cell r="E4" t="str">
            <v>PETG</v>
          </cell>
          <cell r="F4">
            <v>46008</v>
          </cell>
          <cell r="G4">
            <v>35555</v>
          </cell>
          <cell r="H4">
            <v>50.2</v>
          </cell>
          <cell r="I4">
            <v>50.4</v>
          </cell>
          <cell r="J4">
            <v>50.2</v>
          </cell>
          <cell r="K4">
            <v>50.2</v>
          </cell>
        </row>
        <row r="5">
          <cell r="C5" t="str">
            <v>KRKA</v>
          </cell>
          <cell r="D5" t="str">
            <v>SI0031102120</v>
          </cell>
          <cell r="E5" t="str">
            <v>KRKG</v>
          </cell>
          <cell r="F5">
            <v>46008</v>
          </cell>
          <cell r="G5">
            <v>35471</v>
          </cell>
          <cell r="H5">
            <v>196</v>
          </cell>
          <cell r="I5">
            <v>196.5</v>
          </cell>
          <cell r="J5">
            <v>196</v>
          </cell>
          <cell r="K5">
            <v>196</v>
          </cell>
        </row>
        <row r="6">
          <cell r="C6" t="str">
            <v>TELEKOM SLOVENIJE</v>
          </cell>
          <cell r="D6" t="str">
            <v>SI0031104290</v>
          </cell>
          <cell r="E6" t="str">
            <v>TLSG</v>
          </cell>
          <cell r="F6">
            <v>46008</v>
          </cell>
          <cell r="G6">
            <v>38992</v>
          </cell>
          <cell r="H6">
            <v>90</v>
          </cell>
          <cell r="I6">
            <v>90.5</v>
          </cell>
          <cell r="J6">
            <v>90</v>
          </cell>
          <cell r="K6">
            <v>90</v>
          </cell>
        </row>
        <row r="7">
          <cell r="C7" t="str">
            <v>ZAVAROVALNICA TRIGLAV</v>
          </cell>
          <cell r="D7" t="str">
            <v>SI0021111651</v>
          </cell>
          <cell r="E7" t="str">
            <v>ZVTG</v>
          </cell>
          <cell r="F7">
            <v>46008</v>
          </cell>
          <cell r="G7">
            <v>39700</v>
          </cell>
          <cell r="H7">
            <v>58</v>
          </cell>
          <cell r="I7">
            <v>58.2</v>
          </cell>
          <cell r="J7">
            <v>58</v>
          </cell>
          <cell r="K7">
            <v>58</v>
          </cell>
        </row>
        <row r="8">
          <cell r="C8" t="str">
            <v>POZAVAROVALNICA SAVA</v>
          </cell>
          <cell r="D8" t="str">
            <v>SI0021110513</v>
          </cell>
          <cell r="E8" t="str">
            <v>POSR</v>
          </cell>
          <cell r="F8">
            <v>46008</v>
          </cell>
          <cell r="G8">
            <v>39611</v>
          </cell>
          <cell r="H8">
            <v>65.5</v>
          </cell>
          <cell r="I8">
            <v>66</v>
          </cell>
          <cell r="J8">
            <v>64.5</v>
          </cell>
          <cell r="K8">
            <v>65.5</v>
          </cell>
        </row>
        <row r="9">
          <cell r="C9" t="str">
            <v>NLB</v>
          </cell>
          <cell r="D9" t="str">
            <v>SI0021117344</v>
          </cell>
          <cell r="E9" t="str">
            <v>NLBR</v>
          </cell>
          <cell r="F9">
            <v>46008</v>
          </cell>
          <cell r="G9">
            <v>43418</v>
          </cell>
          <cell r="H9">
            <v>182.5</v>
          </cell>
          <cell r="I9">
            <v>182.5</v>
          </cell>
          <cell r="J9">
            <v>181.5</v>
          </cell>
          <cell r="K9">
            <v>182.5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196</v>
          </cell>
          <cell r="D4">
            <v>0.66</v>
          </cell>
          <cell r="E4">
            <v>4242160433.2800002</v>
          </cell>
          <cell r="F4">
            <v>0.37999999999999945</v>
          </cell>
        </row>
        <row r="5">
          <cell r="A5" t="str">
            <v>NLBR</v>
          </cell>
          <cell r="B5">
            <v>20000000</v>
          </cell>
          <cell r="C5">
            <v>182.5</v>
          </cell>
          <cell r="D5">
            <v>0.41</v>
          </cell>
          <cell r="E5">
            <v>1496500000</v>
          </cell>
          <cell r="F5">
            <v>0.71999999999999975</v>
          </cell>
        </row>
        <row r="6">
          <cell r="A6" t="str">
            <v>PETG</v>
          </cell>
          <cell r="B6">
            <v>41726020</v>
          </cell>
          <cell r="C6">
            <v>50.2</v>
          </cell>
          <cell r="D6">
            <v>0.6</v>
          </cell>
          <cell r="E6">
            <v>1256787722.3999999</v>
          </cell>
          <cell r="F6">
            <v>0.85999999999999988</v>
          </cell>
        </row>
        <row r="7">
          <cell r="A7" t="str">
            <v>ZVTG</v>
          </cell>
          <cell r="B7">
            <v>22735148</v>
          </cell>
          <cell r="C7">
            <v>58</v>
          </cell>
          <cell r="D7">
            <v>0.35</v>
          </cell>
          <cell r="E7">
            <v>461523504.39999998</v>
          </cell>
          <cell r="F7">
            <v>1</v>
          </cell>
        </row>
        <row r="8">
          <cell r="A8" t="str">
            <v>POSR</v>
          </cell>
          <cell r="B8">
            <v>17219662</v>
          </cell>
          <cell r="C8">
            <v>65.5</v>
          </cell>
          <cell r="D8">
            <v>0.41</v>
          </cell>
          <cell r="E8">
            <v>462434023.00999999</v>
          </cell>
          <cell r="F8">
            <v>1</v>
          </cell>
        </row>
        <row r="9">
          <cell r="A9" t="str">
            <v>LKPG</v>
          </cell>
          <cell r="B9">
            <v>14000000</v>
          </cell>
          <cell r="C9">
            <v>70</v>
          </cell>
          <cell r="D9">
            <v>0.38</v>
          </cell>
          <cell r="E9">
            <v>372400000</v>
          </cell>
          <cell r="F9">
            <v>1</v>
          </cell>
        </row>
        <row r="10">
          <cell r="A10" t="str">
            <v>TLSG</v>
          </cell>
          <cell r="B10">
            <v>6535478</v>
          </cell>
          <cell r="C10">
            <v>90</v>
          </cell>
          <cell r="D10">
            <v>0.32</v>
          </cell>
          <cell r="E10">
            <v>188221766.40000001</v>
          </cell>
          <cell r="F10">
            <v>1</v>
          </cell>
        </row>
        <row r="11">
          <cell r="A11" t="str">
            <v>CICG</v>
          </cell>
          <cell r="B11">
            <v>8079770</v>
          </cell>
          <cell r="C11">
            <v>31.8</v>
          </cell>
          <cell r="D11">
            <v>0.55000000000000004</v>
          </cell>
          <cell r="E11">
            <v>141315177.30000001</v>
          </cell>
          <cell r="F11">
            <v>1</v>
          </cell>
        </row>
        <row r="12">
          <cell r="A12" t="str">
            <v>EQNX</v>
          </cell>
          <cell r="B12">
            <v>1793869</v>
          </cell>
          <cell r="C12">
            <v>59</v>
          </cell>
          <cell r="D12">
            <v>0.17</v>
          </cell>
          <cell r="E12">
            <v>17992506.07</v>
          </cell>
          <cell r="F1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topLeftCell="B1" zoomScaleNormal="100" zoomScaleSheetLayoutView="100" workbookViewId="0">
      <selection activeCell="G30" sqref="G30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29</v>
      </c>
    </row>
    <row r="7" spans="1:9" ht="14.25" customHeight="1">
      <c r="A7" s="1"/>
    </row>
    <row r="8" spans="1:9" ht="68.25" customHeight="1">
      <c r="A8" s="7" t="s">
        <v>0</v>
      </c>
      <c r="B8" s="8" t="s">
        <v>1</v>
      </c>
      <c r="C8" s="8" t="s">
        <v>21</v>
      </c>
      <c r="D8" s="8" t="s">
        <v>28</v>
      </c>
      <c r="E8" s="8" t="s">
        <v>2</v>
      </c>
      <c r="F8" s="8" t="s">
        <v>3</v>
      </c>
      <c r="G8" s="8" t="s">
        <v>11</v>
      </c>
      <c r="H8" s="8" t="s">
        <v>18</v>
      </c>
      <c r="I8" s="8" t="s">
        <v>4</v>
      </c>
    </row>
    <row r="9" spans="1:9">
      <c r="A9" s="14" t="s">
        <v>5</v>
      </c>
      <c r="B9" s="15" t="s">
        <v>6</v>
      </c>
      <c r="C9" s="15" t="s">
        <v>27</v>
      </c>
      <c r="D9" s="16">
        <f>VLOOKUP(A9,[1]Data!$C$1:$K$9,9,FALSE)</f>
        <v>196</v>
      </c>
      <c r="E9" s="17">
        <v>32793448</v>
      </c>
      <c r="F9" s="16">
        <v>0.66</v>
      </c>
      <c r="G9" s="16">
        <f>VLOOKUP(B9,'[2]comp_SBITOP_novi FF'!$A$4:$F$12,6,FALSE)</f>
        <v>0.37999999999999945</v>
      </c>
      <c r="H9" s="3">
        <f>D9*E9*F9*G9</f>
        <v>1612020964.6463978</v>
      </c>
      <c r="I9" s="4">
        <f>H9/$H$18</f>
        <v>0.29773806049541834</v>
      </c>
    </row>
    <row r="10" spans="1:9">
      <c r="A10" s="14" t="s">
        <v>7</v>
      </c>
      <c r="B10" s="15" t="s">
        <v>8</v>
      </c>
      <c r="C10" s="15" t="s">
        <v>27</v>
      </c>
      <c r="D10" s="16">
        <f>VLOOKUP(A10,[1]Data!$C$1:$K$9,9,FALSE)</f>
        <v>50.2</v>
      </c>
      <c r="E10" s="17">
        <v>41726020</v>
      </c>
      <c r="F10" s="16">
        <v>0.6</v>
      </c>
      <c r="G10" s="16">
        <f>VLOOKUP(B10,'[2]comp_SBITOP_novi FF'!$A$4:$F$12,6,FALSE)</f>
        <v>0.85999999999999988</v>
      </c>
      <c r="H10" s="3">
        <f>D10*E10*F10*G10</f>
        <v>1080837441.2639997</v>
      </c>
      <c r="I10" s="4">
        <f>H10/$H$18</f>
        <v>0.19962919250455483</v>
      </c>
    </row>
    <row r="11" spans="1:9">
      <c r="A11" s="14" t="s">
        <v>23</v>
      </c>
      <c r="B11" s="15" t="s">
        <v>22</v>
      </c>
      <c r="C11" s="15" t="s">
        <v>27</v>
      </c>
      <c r="D11" s="16">
        <f>VLOOKUP(A11,[1]Data!$C$1:$K$9,9,FALSE)</f>
        <v>182.5</v>
      </c>
      <c r="E11" s="17">
        <v>20000000</v>
      </c>
      <c r="F11" s="16">
        <v>0.41</v>
      </c>
      <c r="G11" s="16">
        <f>VLOOKUP(B11,'[2]comp_SBITOP_novi FF'!$A$4:$F$12,6,FALSE)</f>
        <v>0.71999999999999975</v>
      </c>
      <c r="H11" s="3">
        <f>D11*E11*F11*G11</f>
        <v>1077479999.9999995</v>
      </c>
      <c r="I11" s="4">
        <f>H11/$H$18</f>
        <v>0.19900907770946594</v>
      </c>
    </row>
    <row r="12" spans="1:9">
      <c r="A12" s="14" t="s">
        <v>14</v>
      </c>
      <c r="B12" s="15" t="s">
        <v>15</v>
      </c>
      <c r="C12" s="15" t="s">
        <v>27</v>
      </c>
      <c r="D12" s="16">
        <f>VLOOKUP(A12,[1]Data!$C$1:$K$9,9,FALSE)</f>
        <v>65.5</v>
      </c>
      <c r="E12" s="17">
        <v>17219662</v>
      </c>
      <c r="F12" s="16">
        <v>0.41</v>
      </c>
      <c r="G12" s="16">
        <f>VLOOKUP(B12,'[2]comp_SBITOP_novi FF'!$A$4:$F$12,6,FALSE)</f>
        <v>1</v>
      </c>
      <c r="H12" s="3">
        <f>D12*E12*F12*G12</f>
        <v>462434023.00999999</v>
      </c>
      <c r="I12" s="4">
        <f>H12/$H$18</f>
        <v>8.5410929595628765E-2</v>
      </c>
    </row>
    <row r="13" spans="1:9">
      <c r="A13" s="14" t="s">
        <v>12</v>
      </c>
      <c r="B13" s="15" t="s">
        <v>13</v>
      </c>
      <c r="C13" s="15" t="s">
        <v>27</v>
      </c>
      <c r="D13" s="16">
        <f>VLOOKUP(A13,[1]Data!$C$1:$K$9,9,FALSE)</f>
        <v>58</v>
      </c>
      <c r="E13" s="17">
        <v>22735148</v>
      </c>
      <c r="F13" s="16">
        <v>0.35</v>
      </c>
      <c r="G13" s="16">
        <f>VLOOKUP(B13,'[2]comp_SBITOP_novi FF'!$A$4:$F$12,6,FALSE)</f>
        <v>1</v>
      </c>
      <c r="H13" s="3">
        <f>D13*E13*F13*G13</f>
        <v>461523504.39999998</v>
      </c>
      <c r="I13" s="4">
        <f>H13/$H$18</f>
        <v>8.5242758057583135E-2</v>
      </c>
    </row>
    <row r="14" spans="1:9">
      <c r="A14" s="14" t="s">
        <v>17</v>
      </c>
      <c r="B14" s="18" t="s">
        <v>16</v>
      </c>
      <c r="C14" s="15" t="s">
        <v>27</v>
      </c>
      <c r="D14" s="16">
        <f>VLOOKUP(A14,[1]Data!$C$1:$K$9,9,FALSE)</f>
        <v>70</v>
      </c>
      <c r="E14" s="17">
        <v>14000000</v>
      </c>
      <c r="F14" s="16">
        <v>0.38</v>
      </c>
      <c r="G14" s="16">
        <f>VLOOKUP(B14,'[2]comp_SBITOP_novi FF'!$A$4:$F$12,6,FALSE)</f>
        <v>1</v>
      </c>
      <c r="H14" s="3">
        <f>D14*E14*F14*G14</f>
        <v>372400000</v>
      </c>
      <c r="I14" s="4">
        <f>H14/$H$18</f>
        <v>6.8781769071356441E-2</v>
      </c>
    </row>
    <row r="15" spans="1:9">
      <c r="A15" s="14" t="s">
        <v>9</v>
      </c>
      <c r="B15" s="15" t="s">
        <v>10</v>
      </c>
      <c r="C15" s="15" t="s">
        <v>27</v>
      </c>
      <c r="D15" s="16">
        <f>VLOOKUP(A15,[1]Data!$C$1:$K$9,9,FALSE)</f>
        <v>90</v>
      </c>
      <c r="E15" s="17">
        <v>6535478</v>
      </c>
      <c r="F15" s="16">
        <v>0.32</v>
      </c>
      <c r="G15" s="16">
        <f>VLOOKUP(B15,'[2]comp_SBITOP_novi FF'!$A$4:$F$12,6,FALSE)</f>
        <v>1</v>
      </c>
      <c r="H15" s="3">
        <f>D15*E15*F15*G15</f>
        <v>188221766.40000001</v>
      </c>
      <c r="I15" s="4">
        <f>H15/$H$18</f>
        <v>3.4764302015917292E-2</v>
      </c>
    </row>
    <row r="16" spans="1:9">
      <c r="A16" s="14" t="s">
        <v>19</v>
      </c>
      <c r="B16" s="15" t="s">
        <v>20</v>
      </c>
      <c r="C16" s="15" t="s">
        <v>27</v>
      </c>
      <c r="D16" s="16">
        <f>VLOOKUP(A16,[1]Data!$C$1:$K$9,9,FALSE)</f>
        <v>31.8</v>
      </c>
      <c r="E16" s="17">
        <v>8079770</v>
      </c>
      <c r="F16" s="16">
        <v>0.55000000000000004</v>
      </c>
      <c r="G16" s="16">
        <f>VLOOKUP(B16,'[2]comp_SBITOP_novi FF'!$A$4:$F$12,6,FALSE)</f>
        <v>1</v>
      </c>
      <c r="H16" s="3">
        <f>D16*E16*F16*G16</f>
        <v>141315177.30000001</v>
      </c>
      <c r="I16" s="4">
        <f>H16/$H$18</f>
        <v>2.6100719364463999E-2</v>
      </c>
    </row>
    <row r="17" spans="1:9">
      <c r="A17" s="14" t="s">
        <v>25</v>
      </c>
      <c r="B17" s="15" t="s">
        <v>26</v>
      </c>
      <c r="C17" s="15" t="s">
        <v>27</v>
      </c>
      <c r="D17" s="16">
        <v>59</v>
      </c>
      <c r="E17" s="17">
        <v>1793869</v>
      </c>
      <c r="F17" s="16">
        <v>0.17</v>
      </c>
      <c r="G17" s="16">
        <f>VLOOKUP(B17,'[2]comp_SBITOP_novi FF'!$A$4:$F$12,6,FALSE)</f>
        <v>1</v>
      </c>
      <c r="H17" s="3">
        <f>D17*E17*F17*G17</f>
        <v>17992506.07</v>
      </c>
      <c r="I17" s="4">
        <f>H17/$H$18</f>
        <v>3.3231911856114907E-3</v>
      </c>
    </row>
    <row r="18" spans="1:9">
      <c r="A18" s="9" t="s">
        <v>24</v>
      </c>
      <c r="B18" s="9"/>
      <c r="C18" s="9"/>
      <c r="D18" s="10"/>
      <c r="E18" s="11"/>
      <c r="F18" s="12"/>
      <c r="G18" s="12"/>
      <c r="H18" s="13">
        <f>SUM(H9:H17)</f>
        <v>5414225383.0903959</v>
      </c>
      <c r="I18" s="19">
        <f>SUM(I9:I17)</f>
        <v>1.0000000000000004</v>
      </c>
    </row>
    <row r="19" spans="1:9">
      <c r="I19" s="5"/>
    </row>
    <row r="20" spans="1:9">
      <c r="D20" s="6"/>
      <c r="E20" s="6"/>
      <c r="F20" s="6"/>
      <c r="G20" s="6"/>
      <c r="H20" s="6"/>
      <c r="I20" s="6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f4a15a327b65ffbecf922b2bebdb36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105295b1f5be789a83a539c33e9806cd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366D9D02-D44A-4D7F-AE14-A0258D3D2944}"/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2025-12-18T12:07:04Z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