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6/"/>
    </mc:Choice>
  </mc:AlternateContent>
  <xr:revisionPtr revIDLastSave="4" documentId="8_{4EF57189-465B-418D-BC84-4BE893008DCA}" xr6:coauthVersionLast="47" xr6:coauthVersionMax="47" xr10:uidLastSave="{6705AEF3-6763-4305-8F05-2E72AF8D7ABB}"/>
  <bookViews>
    <workbookView xWindow="-108" yWindow="-108" windowWidth="23256" windowHeight="13896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G11" i="1"/>
  <c r="G12" i="1"/>
  <c r="G13" i="1"/>
  <c r="G14" i="1"/>
  <c r="G15" i="1"/>
  <c r="G16" i="1"/>
  <c r="G17" i="1"/>
  <c r="G19" i="1"/>
  <c r="H15" i="1" l="1"/>
  <c r="H9" i="1" l="1"/>
  <c r="H12" i="1"/>
  <c r="H14" i="1"/>
  <c r="H16" i="1"/>
  <c r="H19" i="1"/>
  <c r="H17" i="1" l="1"/>
  <c r="H10" i="1"/>
  <c r="H13" i="1"/>
  <c r="H11" i="1"/>
  <c r="H20" i="1" l="1"/>
  <c r="I18" i="1" s="1"/>
  <c r="I13" i="1"/>
  <c r="I12" i="1"/>
  <c r="I16" i="1"/>
  <c r="I14" i="1"/>
  <c r="I10" i="1"/>
  <c r="I11" i="1"/>
  <c r="I17" i="1"/>
  <c r="I19" i="1" l="1"/>
  <c r="I9" i="1"/>
  <c r="I15" i="1"/>
  <c r="I20" i="1"/>
</calcChain>
</file>

<file path=xl/sharedStrings.xml><?xml version="1.0" encoding="utf-8"?>
<sst xmlns="http://schemas.openxmlformats.org/spreadsheetml/2006/main" count="44" uniqueCount="34">
  <si>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</si>
  <si>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</si>
  <si>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</si>
  <si>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</si>
  <si>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</si>
  <si>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</si>
  <si>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</si>
  <si>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</si>
  <si>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</si>
  <si>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</si>
  <si>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</si>
  <si>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</si>
  <si>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</si>
  <si>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</si>
  <si>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</si>
  <si>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</si>
  <si>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</si>
  <si>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</si>
  <si>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</si>
  <si>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</si>
  <si>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</si>
  <si>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</si>
  <si>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</si>
  <si>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</si>
  <si>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</si>
  <si>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</si>
  <si>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</si>
  <si>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</si>
  <si>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>SALUS</t>
  </si>
  <si>
    <t>SALR</t>
  </si>
  <si>
    <r>
      <t xml:space="preserve">Tečaj v EUR </t>
    </r>
    <r>
      <rPr>
        <b/>
        <sz val="7"/>
        <color theme="0"/>
        <rFont val="Tahoma"/>
        <family val="2"/>
        <charset val="238"/>
      </rPr>
      <t>(31.03.2026)</t>
    </r>
  </si>
  <si>
    <t>VZZR</t>
  </si>
  <si>
    <t>VZAJEMNA</t>
  </si>
  <si>
    <t xml:space="preserve">SESTAVA INDEKSA SBITOP IN SBITR OD 07. 04. 2026 DALJE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</si>
</sst>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8"/>
      <color theme="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43" fontId="30" fillId="0" borderId="0" applyFont="0" applyFill="0" applyBorder="0" applyAlignment="0" applyProtection="0"/>
  </cellStyleXfs>
  <cellXfs count="17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43" fontId="27" fillId="33" borderId="0" xfId="83" applyFont="1" applyFill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  <xf numFmtId="0" fontId="28" fillId="33" borderId="11" xfId="0" applyFont="1" applyFill="1" applyBorder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2" fontId="28" fillId="33" borderId="11" xfId="0" applyNumberFormat="1" applyFont="1" applyFill="1" applyBorder="1" applyAlignment="1">
      <alignment horizontal="center" vertical="center"/>
    </xf>
    <xf numFmtId="4" fontId="27" fillId="33" borderId="0" xfId="0" applyNumberFormat="1" applyFont="1" applyFill="1" applyAlignment="1">
      <alignment vertical="center"/>
    </xf>
    <xf numFmtId="3" fontId="33" fillId="33" borderId="11" xfId="0" applyNumberFormat="1" applyFont="1" applyFill="1" applyBorder="1" applyAlignment="1">
      <alignment vertical="center"/>
    </xf>
    <xf numFmtId="4" fontId="33" fillId="33" borderId="11" xfId="0" applyNumberFormat="1" applyFont="1" applyFill="1" applyBorder="1" applyAlignment="1">
      <alignment vertical="center"/>
    </xf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" xfId="83" builtinId="3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939377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8_trgovanje/02_UPRAVLJANJE%20TRGA/Revizije/2_Indeksi/SBITOP%20indeks/05_Revizije/2026/03/index_review_AM_.xls" TargetMode="External"/><Relationship Id="rId2" Type="http://schemas.openxmlformats.org/officeDocument/2006/relationships/externalLinkPath" Target="https://borza.sharepoint.com/08_trgovanje/02_UPRAVLJANJE%20TRGA/Revizije/2_Indeksi/SBITOP%20indeks/05_Revizije/2026/03/index_review_AM_.xls" TargetMode="External"/><Relationship Id="rId1" Type="http://schemas.openxmlformats.org/officeDocument/2006/relationships/externalLinkPath" Target="/08_trgovanje/02_UPRAVLJANJE%20TRGA/Revizije/2_Indeksi/SBITOP%20indeks/05_Revizije/2026/03/index_review_AM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_SBITOP_novi FF"/>
    </sheetNames>
    <sheetDataSet>
      <sheetData sheetId="0">
        <row r="4">
          <cell r="A4" t="str">
            <v>KRKG</v>
          </cell>
          <cell r="B4">
            <v>32793448</v>
          </cell>
          <cell r="C4">
            <v>230</v>
          </cell>
          <cell r="D4">
            <v>0.66</v>
          </cell>
          <cell r="E4">
            <v>4978045406.4000006</v>
          </cell>
          <cell r="F4">
            <v>0.44999999999999951</v>
          </cell>
        </row>
        <row r="5">
          <cell r="A5" t="str">
            <v>NLBR</v>
          </cell>
          <cell r="B5">
            <v>20000000</v>
          </cell>
          <cell r="C5">
            <v>214</v>
          </cell>
          <cell r="D5">
            <v>0.42</v>
          </cell>
          <cell r="E5">
            <v>1797600000</v>
          </cell>
          <cell r="F5">
            <v>0.83999999999999986</v>
          </cell>
        </row>
        <row r="6">
          <cell r="A6" t="str">
            <v>CICG</v>
          </cell>
          <cell r="B6">
            <v>8079770</v>
          </cell>
          <cell r="C6">
            <v>29.2</v>
          </cell>
          <cell r="D6">
            <v>0.55000000000000004</v>
          </cell>
          <cell r="E6">
            <v>129761106.20000002</v>
          </cell>
          <cell r="F6">
            <v>1</v>
          </cell>
        </row>
        <row r="7">
          <cell r="A7" t="str">
            <v>EQNX</v>
          </cell>
          <cell r="B7">
            <v>1793869</v>
          </cell>
          <cell r="C7">
            <v>63</v>
          </cell>
          <cell r="D7">
            <v>0.17</v>
          </cell>
          <cell r="E7">
            <v>19212336.990000002</v>
          </cell>
          <cell r="F7">
            <v>1</v>
          </cell>
        </row>
        <row r="8">
          <cell r="A8" t="str">
            <v>LKPG</v>
          </cell>
          <cell r="B8">
            <v>14000000</v>
          </cell>
          <cell r="C8">
            <v>90</v>
          </cell>
          <cell r="D8">
            <v>0.38</v>
          </cell>
          <cell r="E8">
            <v>478800000</v>
          </cell>
          <cell r="F8">
            <v>1</v>
          </cell>
        </row>
        <row r="9">
          <cell r="A9" t="str">
            <v>PETG</v>
          </cell>
          <cell r="B9">
            <v>41726020</v>
          </cell>
          <cell r="C9">
            <v>52.8</v>
          </cell>
          <cell r="D9">
            <v>0.6</v>
          </cell>
          <cell r="E9">
            <v>1321880313.5999999</v>
          </cell>
          <cell r="F9">
            <v>1</v>
          </cell>
        </row>
        <row r="10">
          <cell r="A10" t="str">
            <v>POSR</v>
          </cell>
          <cell r="B10">
            <v>17219662</v>
          </cell>
          <cell r="C10">
            <v>88</v>
          </cell>
          <cell r="D10">
            <v>0.41</v>
          </cell>
          <cell r="E10">
            <v>621285404.95999992</v>
          </cell>
          <cell r="F10">
            <v>1</v>
          </cell>
        </row>
        <row r="11">
          <cell r="A11" t="str">
            <v>SALR</v>
          </cell>
          <cell r="B11">
            <v>8219250</v>
          </cell>
          <cell r="C11">
            <v>65</v>
          </cell>
          <cell r="D11">
            <v>0.9</v>
          </cell>
          <cell r="E11">
            <v>480826125</v>
          </cell>
          <cell r="F11">
            <v>1</v>
          </cell>
        </row>
        <row r="12">
          <cell r="A12" t="str">
            <v>TLSG</v>
          </cell>
          <cell r="B12">
            <v>6535478</v>
          </cell>
          <cell r="C12">
            <v>110</v>
          </cell>
          <cell r="D12">
            <v>0.32</v>
          </cell>
          <cell r="E12">
            <v>230048825.59999999</v>
          </cell>
          <cell r="F12">
            <v>1</v>
          </cell>
        </row>
        <row r="13">
          <cell r="A13" t="str">
            <v>ZVTG</v>
          </cell>
          <cell r="B13">
            <v>22735148</v>
          </cell>
          <cell r="C13">
            <v>65.400000000000006</v>
          </cell>
          <cell r="D13">
            <v>0.35</v>
          </cell>
          <cell r="E13">
            <v>520407537.71999997</v>
          </cell>
          <cell r="F1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J32"/>
  <sheetViews>
    <sheetView tabSelected="1" view="pageBreakPreview" zoomScaleNormal="100" zoomScaleSheetLayoutView="100" workbookViewId="0">
      <selection activeCell="J24" sqref="J24"/>
    </sheetView>
  </sheetViews>
  <sheetFormatPr defaultColWidth="9.109375" defaultRowHeight="13.2"/>
  <cols>
    <col min="1" max="1" width="19.6640625" style="2" customWidth="1"/>
    <col min="2" max="2" width="10.109375" style="2" bestFit="1" customWidth="1"/>
    <col min="3" max="3" width="10.109375" style="2" customWidth="1"/>
    <col min="4" max="4" width="11.109375" style="2" customWidth="1"/>
    <col min="5" max="5" width="14.5546875" style="2" bestFit="1" customWidth="1"/>
    <col min="6" max="6" width="10.6640625" style="2" customWidth="1"/>
    <col min="7" max="7" width="11.6640625" style="2" customWidth="1"/>
    <col min="8" max="8" width="15.6640625" style="2" customWidth="1"/>
    <col min="9" max="9" width="8.44140625" style="2" customWidth="1"/>
    <col min="10" max="10" width="23.44140625" style="2" customWidth="1"/>
    <col min="11" max="16384" width="9.109375" style="2"/>
  </cols>
  <sheetData>
    <row r="6" spans="1:10">
      <c r="A6" s="1" t="s">
        <v>33</v>
      </c>
    </row>
    <row r="7" spans="1:10">
      <c r="A7" s="1"/>
    </row>
    <row r="8" spans="1:10" ht="64.5" customHeight="1">
      <c r="A8" s="5" t="s">
        <v>0</v>
      </c>
      <c r="B8" s="6" t="s">
        <v>1</v>
      </c>
      <c r="C8" s="6" t="s">
        <v>2</v>
      </c>
      <c r="D8" s="6" t="s">
        <v>30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10">
      <c r="A9" s="11" t="s">
        <v>8</v>
      </c>
      <c r="B9" s="12" t="s">
        <v>9</v>
      </c>
      <c r="C9" s="12" t="s">
        <v>10</v>
      </c>
      <c r="D9" s="16">
        <v>233</v>
      </c>
      <c r="E9" s="15">
        <v>32793448</v>
      </c>
      <c r="F9" s="16">
        <v>0.66</v>
      </c>
      <c r="G9" s="16">
        <v>0.43</v>
      </c>
      <c r="H9" s="15">
        <f t="shared" ref="H9:H19" si="0">D9*E9*F9*G9</f>
        <v>2168479866.3792</v>
      </c>
      <c r="I9" s="3">
        <f t="shared" ref="I9:I19" si="1">H9/$H$20</f>
        <v>0.2996914288755444</v>
      </c>
      <c r="J9" s="4"/>
    </row>
    <row r="10" spans="1:10">
      <c r="A10" s="11" t="s">
        <v>17</v>
      </c>
      <c r="B10" s="12" t="s">
        <v>18</v>
      </c>
      <c r="C10" s="12" t="s">
        <v>10</v>
      </c>
      <c r="D10" s="16">
        <v>209</v>
      </c>
      <c r="E10" s="15">
        <v>20000000</v>
      </c>
      <c r="F10" s="16">
        <v>0.42</v>
      </c>
      <c r="G10" s="16">
        <v>0.82</v>
      </c>
      <c r="H10" s="15">
        <f t="shared" si="0"/>
        <v>1439592000</v>
      </c>
      <c r="I10" s="3">
        <f t="shared" si="1"/>
        <v>0.19895660096590373</v>
      </c>
      <c r="J10" s="4"/>
    </row>
    <row r="11" spans="1:10">
      <c r="A11" s="11" t="s">
        <v>11</v>
      </c>
      <c r="B11" s="12" t="s">
        <v>12</v>
      </c>
      <c r="C11" s="12" t="s">
        <v>10</v>
      </c>
      <c r="D11" s="16">
        <v>50</v>
      </c>
      <c r="E11" s="15">
        <v>41726020</v>
      </c>
      <c r="F11" s="16">
        <v>0.6</v>
      </c>
      <c r="G11" s="16">
        <f>VLOOKUP(B11,'[1]comp_SBITOP_novi FF'!$A$4:$F$13,6,FALSE)</f>
        <v>1</v>
      </c>
      <c r="H11" s="15">
        <f t="shared" si="0"/>
        <v>1251780600</v>
      </c>
      <c r="I11" s="3">
        <f t="shared" si="1"/>
        <v>0.17300041493079954</v>
      </c>
      <c r="J11" s="4"/>
    </row>
    <row r="12" spans="1:10">
      <c r="A12" s="11" t="s">
        <v>15</v>
      </c>
      <c r="B12" s="12" t="s">
        <v>16</v>
      </c>
      <c r="C12" s="12" t="s">
        <v>10</v>
      </c>
      <c r="D12" s="16">
        <v>81.5</v>
      </c>
      <c r="E12" s="15">
        <v>17219662</v>
      </c>
      <c r="F12" s="16">
        <v>0.41</v>
      </c>
      <c r="G12" s="16">
        <f>VLOOKUP(B12,'[1]comp_SBITOP_novi FF'!$A$4:$F$13,6,FALSE)</f>
        <v>1</v>
      </c>
      <c r="H12" s="15">
        <f t="shared" si="0"/>
        <v>575395005.73000002</v>
      </c>
      <c r="I12" s="3">
        <f t="shared" si="1"/>
        <v>7.9521582887927628E-2</v>
      </c>
      <c r="J12" s="4"/>
    </row>
    <row r="13" spans="1:10">
      <c r="A13" s="11" t="s">
        <v>13</v>
      </c>
      <c r="B13" s="12" t="s">
        <v>14</v>
      </c>
      <c r="C13" s="12" t="s">
        <v>10</v>
      </c>
      <c r="D13" s="16">
        <v>61</v>
      </c>
      <c r="E13" s="15">
        <v>22735148</v>
      </c>
      <c r="F13" s="16">
        <v>0.35</v>
      </c>
      <c r="G13" s="16">
        <f>VLOOKUP(B13,'[1]comp_SBITOP_novi FF'!$A$4:$F$13,6,FALSE)</f>
        <v>1</v>
      </c>
      <c r="H13" s="15">
        <f t="shared" si="0"/>
        <v>485395409.79999995</v>
      </c>
      <c r="I13" s="3">
        <f t="shared" si="1"/>
        <v>6.7083326983103486E-2</v>
      </c>
      <c r="J13" s="4"/>
    </row>
    <row r="14" spans="1:10">
      <c r="A14" s="11" t="s">
        <v>21</v>
      </c>
      <c r="B14" s="13" t="s">
        <v>22</v>
      </c>
      <c r="C14" s="12" t="s">
        <v>10</v>
      </c>
      <c r="D14" s="16">
        <v>87</v>
      </c>
      <c r="E14" s="15">
        <v>14000000</v>
      </c>
      <c r="F14" s="16">
        <v>0.38</v>
      </c>
      <c r="G14" s="16">
        <f>VLOOKUP(B14,'[1]comp_SBITOP_novi FF'!$A$4:$F$13,6,FALSE)</f>
        <v>1</v>
      </c>
      <c r="H14" s="15">
        <f t="shared" si="0"/>
        <v>462840000</v>
      </c>
      <c r="I14" s="3">
        <f t="shared" si="1"/>
        <v>6.3966091219636451E-2</v>
      </c>
      <c r="J14" s="4"/>
    </row>
    <row r="15" spans="1:10">
      <c r="A15" s="11" t="s">
        <v>28</v>
      </c>
      <c r="B15" s="12" t="s">
        <v>29</v>
      </c>
      <c r="C15" s="12" t="s">
        <v>10</v>
      </c>
      <c r="D15" s="16">
        <v>60</v>
      </c>
      <c r="E15" s="15">
        <v>8219250</v>
      </c>
      <c r="F15" s="16">
        <v>0.9</v>
      </c>
      <c r="G15" s="16">
        <f>VLOOKUP(B15,'[1]comp_SBITOP_novi FF'!$A$4:$F$13,6,FALSE)</f>
        <v>1</v>
      </c>
      <c r="H15" s="15">
        <f t="shared" si="0"/>
        <v>443839500</v>
      </c>
      <c r="I15" s="3">
        <f t="shared" si="1"/>
        <v>6.1340156304290544E-2</v>
      </c>
      <c r="J15" s="4"/>
    </row>
    <row r="16" spans="1:10">
      <c r="A16" s="11" t="s">
        <v>19</v>
      </c>
      <c r="B16" s="12" t="s">
        <v>20</v>
      </c>
      <c r="C16" s="12" t="s">
        <v>10</v>
      </c>
      <c r="D16" s="16">
        <v>111</v>
      </c>
      <c r="E16" s="15">
        <v>6535478</v>
      </c>
      <c r="F16" s="16">
        <v>0.32</v>
      </c>
      <c r="G16" s="16">
        <f>VLOOKUP(B16,'[1]comp_SBITOP_novi FF'!$A$4:$F$13,6,FALSE)</f>
        <v>1</v>
      </c>
      <c r="H16" s="15">
        <f t="shared" si="0"/>
        <v>232140178.56</v>
      </c>
      <c r="I16" s="3">
        <f t="shared" si="1"/>
        <v>3.208257678141832E-2</v>
      </c>
      <c r="J16" s="4"/>
    </row>
    <row r="17" spans="1:10">
      <c r="A17" s="11" t="s">
        <v>23</v>
      </c>
      <c r="B17" s="12" t="s">
        <v>24</v>
      </c>
      <c r="C17" s="12" t="s">
        <v>10</v>
      </c>
      <c r="D17" s="16">
        <v>28.1</v>
      </c>
      <c r="E17" s="15">
        <v>8079770</v>
      </c>
      <c r="F17" s="16">
        <v>0.55000000000000004</v>
      </c>
      <c r="G17" s="16">
        <f>VLOOKUP(B17,'[1]comp_SBITOP_novi FF'!$A$4:$F$13,6,FALSE)</f>
        <v>1</v>
      </c>
      <c r="H17" s="15">
        <f t="shared" si="0"/>
        <v>124872845.35000001</v>
      </c>
      <c r="I17" s="3">
        <f t="shared" si="1"/>
        <v>1.7257859771224737E-2</v>
      </c>
      <c r="J17" s="4"/>
    </row>
    <row r="18" spans="1:10">
      <c r="A18" s="11" t="s">
        <v>32</v>
      </c>
      <c r="B18" s="12" t="s">
        <v>31</v>
      </c>
      <c r="C18" s="12" t="s">
        <v>10</v>
      </c>
      <c r="D18" s="16">
        <v>1.8</v>
      </c>
      <c r="E18" s="15">
        <v>73501750</v>
      </c>
      <c r="F18" s="16">
        <v>0.25</v>
      </c>
      <c r="G18" s="16">
        <v>1</v>
      </c>
      <c r="H18" s="15">
        <f t="shared" si="0"/>
        <v>33075787.5</v>
      </c>
      <c r="I18" s="3">
        <f t="shared" si="1"/>
        <v>4.571188402874236E-3</v>
      </c>
      <c r="J18" s="4"/>
    </row>
    <row r="19" spans="1:10">
      <c r="A19" s="11" t="s">
        <v>26</v>
      </c>
      <c r="B19" s="12" t="s">
        <v>27</v>
      </c>
      <c r="C19" s="12" t="s">
        <v>10</v>
      </c>
      <c r="D19" s="16">
        <v>60</v>
      </c>
      <c r="E19" s="15">
        <v>1793869</v>
      </c>
      <c r="F19" s="16">
        <v>0.17</v>
      </c>
      <c r="G19" s="16">
        <f>VLOOKUP(B19,'[1]comp_SBITOP_novi FF'!$A$4:$F$13,6,FALSE)</f>
        <v>1</v>
      </c>
      <c r="H19" s="15">
        <f t="shared" si="0"/>
        <v>18297463.800000001</v>
      </c>
      <c r="I19" s="3">
        <f t="shared" si="1"/>
        <v>2.528772877276804E-3</v>
      </c>
      <c r="J19" s="4"/>
    </row>
    <row r="20" spans="1:10" ht="13.5" customHeight="1">
      <c r="A20" s="7" t="s">
        <v>25</v>
      </c>
      <c r="B20" s="7"/>
      <c r="C20" s="7"/>
      <c r="D20" s="8"/>
      <c r="E20" s="8"/>
      <c r="F20" s="8"/>
      <c r="G20" s="8"/>
      <c r="H20" s="9">
        <f>SUM(H9:H19)</f>
        <v>7235708657.1192007</v>
      </c>
      <c r="I20" s="10">
        <f>SUM(I9:I19)</f>
        <v>1</v>
      </c>
      <c r="J20" s="4"/>
    </row>
    <row r="23" spans="1:10">
      <c r="F23" s="14"/>
    </row>
    <row r="24" spans="1:10">
      <c r="F24" s="14"/>
    </row>
    <row r="25" spans="1:10">
      <c r="F25" s="14"/>
    </row>
    <row r="26" spans="1:10">
      <c r="F26" s="14"/>
    </row>
    <row r="27" spans="1:10">
      <c r="F27" s="14"/>
    </row>
    <row r="28" spans="1:10">
      <c r="F28" s="14"/>
    </row>
    <row r="29" spans="1:10">
      <c r="F29" s="14"/>
    </row>
    <row r="30" spans="1:10">
      <c r="F30" s="14"/>
    </row>
    <row r="31" spans="1:10">
      <c r="F31" s="14"/>
    </row>
    <row r="32" spans="1:10">
      <c r="F32" s="14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9">
    <sortCondition descending="1" ref="I9:I19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cd80d61784aca6ac17f4139be171ab5a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148be27155386ce01be8e830c21fa6a8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9CC110-6938-47C5-A565-03FA2A7CF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80abd7-2b1d-4743-8455-21c52affcc27"/>
    <ds:schemaRef ds:uri="168aaedd-d79b-47ec-a54c-d4b731b0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  <ds:schemaRef ds:uri="6b80abd7-2b1d-4743-8455-21c52affcc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Darja Jermaniš</cp:lastModifiedBy>
  <cp:revision/>
  <dcterms:created xsi:type="dcterms:W3CDTF">2010-06-16T08:05:56Z</dcterms:created>
  <dcterms:modified xsi:type="dcterms:W3CDTF">2026-04-01T13:24:07Z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